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TRK\Desktop\申込様式\"/>
    </mc:Choice>
  </mc:AlternateContent>
  <bookViews>
    <workbookView xWindow="0" yWindow="0" windowWidth="20835" windowHeight="8820" tabRatio="702" activeTab="2"/>
  </bookViews>
  <sheets>
    <sheet name="記入上の注意" sheetId="6" r:id="rId1"/>
    <sheet name="総括申込表" sheetId="2" r:id="rId2"/>
    <sheet name="男子個人種目" sheetId="5" r:id="rId3"/>
    <sheet name="女子個人種目" sheetId="9" r:id="rId4"/>
    <sheet name="リレー" sheetId="3" r:id="rId5"/>
    <sheet name="競技日程" sheetId="10" r:id="rId6"/>
    <sheet name="所属コード" sheetId="8" state="hidden" r:id="rId7"/>
    <sheet name="種目コード" sheetId="7" state="hidden" r:id="rId8"/>
  </sheets>
  <definedNames>
    <definedName name="_xlnm.Print_Area" localSheetId="4">リレー!$A$1:$L$23</definedName>
    <definedName name="_xlnm.Print_Area" localSheetId="3">女子個人種目!$A$1:$H$42</definedName>
    <definedName name="_xlnm.Print_Area" localSheetId="2">男子個人種目!$A$1:$H$42</definedName>
  </definedNames>
  <calcPr calcId="162913"/>
</workbook>
</file>

<file path=xl/calcChain.xml><?xml version="1.0" encoding="utf-8"?>
<calcChain xmlns="http://schemas.openxmlformats.org/spreadsheetml/2006/main">
  <c r="O4" i="9" l="1"/>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3" i="9"/>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3" i="5"/>
  <c r="D5" i="3"/>
  <c r="D6" i="3"/>
  <c r="D7" i="3"/>
  <c r="D8" i="3"/>
  <c r="D9" i="3"/>
  <c r="D10" i="3"/>
  <c r="D11" i="3"/>
  <c r="D12" i="3"/>
  <c r="D13" i="3"/>
  <c r="D14" i="3"/>
  <c r="D15" i="3"/>
  <c r="D16" i="3"/>
  <c r="D17" i="3"/>
  <c r="D18" i="3"/>
  <c r="D19" i="3"/>
  <c r="D20" i="3"/>
  <c r="D21" i="3"/>
  <c r="D22" i="3"/>
  <c r="D23" i="3"/>
  <c r="D4" i="3"/>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3" i="9"/>
  <c r="R52" i="9"/>
  <c r="Q52" i="9"/>
  <c r="P52" i="9"/>
  <c r="R51" i="9"/>
  <c r="Q51" i="9"/>
  <c r="P51" i="9"/>
  <c r="R50" i="9"/>
  <c r="Q50" i="9"/>
  <c r="P50" i="9"/>
  <c r="R49" i="9"/>
  <c r="Q49" i="9"/>
  <c r="P49" i="9"/>
  <c r="R48" i="9"/>
  <c r="Q48" i="9"/>
  <c r="P48" i="9"/>
  <c r="R47" i="9"/>
  <c r="Q47" i="9"/>
  <c r="P47" i="9"/>
  <c r="R46" i="9"/>
  <c r="Q46" i="9"/>
  <c r="P46" i="9"/>
  <c r="R45" i="9"/>
  <c r="Q45" i="9"/>
  <c r="P45" i="9"/>
  <c r="R44" i="9"/>
  <c r="Q44" i="9"/>
  <c r="P44" i="9"/>
  <c r="R43" i="9"/>
  <c r="Q43" i="9"/>
  <c r="P43" i="9"/>
  <c r="R42" i="9"/>
  <c r="Q42" i="9"/>
  <c r="P42" i="9"/>
  <c r="R41" i="9"/>
  <c r="Q41" i="9"/>
  <c r="P41" i="9"/>
  <c r="R40" i="9"/>
  <c r="Q40" i="9"/>
  <c r="P40" i="9"/>
  <c r="R39" i="9"/>
  <c r="Q39" i="9"/>
  <c r="P39" i="9"/>
  <c r="R38" i="9"/>
  <c r="Q38" i="9"/>
  <c r="P38" i="9"/>
  <c r="R37" i="9"/>
  <c r="Q37" i="9"/>
  <c r="P37" i="9"/>
  <c r="R36" i="9"/>
  <c r="Q36" i="9"/>
  <c r="P36" i="9"/>
  <c r="R35" i="9"/>
  <c r="Q35" i="9"/>
  <c r="P35" i="9"/>
  <c r="R34" i="9"/>
  <c r="Q34" i="9"/>
  <c r="P34" i="9"/>
  <c r="R33" i="9"/>
  <c r="Q33" i="9"/>
  <c r="P33" i="9"/>
  <c r="R32" i="9"/>
  <c r="Q32" i="9"/>
  <c r="P32" i="9"/>
  <c r="R31" i="9"/>
  <c r="Q31" i="9"/>
  <c r="P31" i="9"/>
  <c r="R30" i="9"/>
  <c r="Q30" i="9"/>
  <c r="P30" i="9"/>
  <c r="R29" i="9"/>
  <c r="Q29" i="9"/>
  <c r="P29" i="9"/>
  <c r="R28" i="9"/>
  <c r="Q28" i="9"/>
  <c r="P28" i="9"/>
  <c r="R27" i="9"/>
  <c r="Q27" i="9"/>
  <c r="P27" i="9"/>
  <c r="R26" i="9"/>
  <c r="Q26" i="9"/>
  <c r="P26" i="9"/>
  <c r="R25" i="9"/>
  <c r="Q25" i="9"/>
  <c r="P25" i="9"/>
  <c r="R24" i="9"/>
  <c r="Q24" i="9"/>
  <c r="P24" i="9"/>
  <c r="R23" i="9"/>
  <c r="Q23" i="9"/>
  <c r="P23" i="9"/>
  <c r="R22" i="9"/>
  <c r="Q22" i="9"/>
  <c r="P22" i="9"/>
  <c r="R21" i="9"/>
  <c r="Q21" i="9"/>
  <c r="P21" i="9"/>
  <c r="R20" i="9"/>
  <c r="Q20" i="9"/>
  <c r="P20" i="9"/>
  <c r="R19" i="9"/>
  <c r="Q19" i="9"/>
  <c r="P19" i="9"/>
  <c r="R18" i="9"/>
  <c r="Q18" i="9"/>
  <c r="P18" i="9"/>
  <c r="R17" i="9"/>
  <c r="Q17" i="9"/>
  <c r="P17" i="9"/>
  <c r="R16" i="9"/>
  <c r="Q16" i="9"/>
  <c r="P16" i="9"/>
  <c r="R15" i="9"/>
  <c r="Q15" i="9"/>
  <c r="P15" i="9"/>
  <c r="R14" i="9"/>
  <c r="Q14" i="9"/>
  <c r="P14" i="9"/>
  <c r="R13" i="9"/>
  <c r="Q13" i="9"/>
  <c r="P13" i="9"/>
  <c r="R12" i="9"/>
  <c r="Q12" i="9"/>
  <c r="P12" i="9"/>
  <c r="R11" i="9"/>
  <c r="Q11" i="9"/>
  <c r="P11" i="9"/>
  <c r="R10" i="9"/>
  <c r="Q10" i="9"/>
  <c r="P10" i="9"/>
  <c r="R9" i="9"/>
  <c r="Q9" i="9"/>
  <c r="P9" i="9"/>
  <c r="R8" i="9"/>
  <c r="Q8" i="9"/>
  <c r="P8" i="9"/>
  <c r="R7" i="9"/>
  <c r="Q7" i="9"/>
  <c r="P7" i="9"/>
  <c r="R6" i="9"/>
  <c r="Q6" i="9"/>
  <c r="P6" i="9"/>
  <c r="R5" i="9"/>
  <c r="Q5" i="9"/>
  <c r="P5" i="9"/>
  <c r="R4" i="9"/>
  <c r="Q4" i="9"/>
  <c r="P4" i="9"/>
  <c r="R3" i="9"/>
  <c r="Q3" i="9"/>
  <c r="P3" i="9"/>
  <c r="Q4" i="5"/>
  <c r="R4" i="5"/>
  <c r="Q5" i="5"/>
  <c r="R5" i="5"/>
  <c r="Q6" i="5"/>
  <c r="R6" i="5"/>
  <c r="Q7" i="5"/>
  <c r="R7" i="5"/>
  <c r="Q8" i="5"/>
  <c r="R8" i="5"/>
  <c r="Q9" i="5"/>
  <c r="R9" i="5"/>
  <c r="Q10" i="5"/>
  <c r="R10" i="5"/>
  <c r="Q11" i="5"/>
  <c r="R11" i="5"/>
  <c r="Q12" i="5"/>
  <c r="R12" i="5"/>
  <c r="Q13" i="5"/>
  <c r="R13" i="5"/>
  <c r="Q14" i="5"/>
  <c r="R14" i="5"/>
  <c r="Q15" i="5"/>
  <c r="R15" i="5"/>
  <c r="Q16" i="5"/>
  <c r="R16" i="5"/>
  <c r="Q17" i="5"/>
  <c r="R17" i="5"/>
  <c r="Q18" i="5"/>
  <c r="R18" i="5"/>
  <c r="Q19" i="5"/>
  <c r="R19" i="5"/>
  <c r="Q20" i="5"/>
  <c r="R20" i="5"/>
  <c r="Q21" i="5"/>
  <c r="R21" i="5"/>
  <c r="Q22" i="5"/>
  <c r="R22" i="5"/>
  <c r="Q23" i="5"/>
  <c r="R23" i="5"/>
  <c r="Q24" i="5"/>
  <c r="R24" i="5"/>
  <c r="Q25" i="5"/>
  <c r="R25" i="5"/>
  <c r="Q26" i="5"/>
  <c r="R26" i="5"/>
  <c r="Q27" i="5"/>
  <c r="R27" i="5"/>
  <c r="Q28" i="5"/>
  <c r="R28" i="5"/>
  <c r="Q29" i="5"/>
  <c r="R29" i="5"/>
  <c r="Q30" i="5"/>
  <c r="R30" i="5"/>
  <c r="Q31" i="5"/>
  <c r="R31" i="5"/>
  <c r="Q32" i="5"/>
  <c r="R32" i="5"/>
  <c r="Q33" i="5"/>
  <c r="R33" i="5"/>
  <c r="Q34" i="5"/>
  <c r="R34" i="5"/>
  <c r="Q35" i="5"/>
  <c r="R35" i="5"/>
  <c r="Q36" i="5"/>
  <c r="R36" i="5"/>
  <c r="Q37" i="5"/>
  <c r="R37" i="5"/>
  <c r="Q38" i="5"/>
  <c r="R38" i="5"/>
  <c r="Q39" i="5"/>
  <c r="R39" i="5"/>
  <c r="Q40" i="5"/>
  <c r="R40" i="5"/>
  <c r="Q41" i="5"/>
  <c r="R41" i="5"/>
  <c r="Q42" i="5"/>
  <c r="R42" i="5"/>
  <c r="Q43" i="5"/>
  <c r="R43" i="5"/>
  <c r="Q44" i="5"/>
  <c r="R44" i="5"/>
  <c r="Q45" i="5"/>
  <c r="R45" i="5"/>
  <c r="Q46" i="5"/>
  <c r="R46" i="5"/>
  <c r="Q47" i="5"/>
  <c r="R47" i="5"/>
  <c r="Q48" i="5"/>
  <c r="R48" i="5"/>
  <c r="Q49" i="5"/>
  <c r="R49" i="5"/>
  <c r="Q50" i="5"/>
  <c r="R50" i="5"/>
  <c r="Q51" i="5"/>
  <c r="R51" i="5"/>
  <c r="Q52" i="5"/>
  <c r="R52" i="5"/>
  <c r="R3" i="5"/>
  <c r="Q3" i="5"/>
  <c r="P3" i="5"/>
  <c r="O52"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3" i="5"/>
  <c r="C6" i="2"/>
  <c r="E15" i="2"/>
  <c r="E17" i="2"/>
  <c r="J11" i="2"/>
  <c r="J10" i="2"/>
  <c r="E31" i="2"/>
  <c r="J26" i="2"/>
  <c r="J25" i="2"/>
  <c r="E26" i="2"/>
  <c r="E25" i="2"/>
  <c r="J21" i="2"/>
  <c r="J20" i="2"/>
  <c r="E21" i="2"/>
  <c r="E20" i="2"/>
  <c r="J16" i="2"/>
  <c r="J15" i="2"/>
  <c r="E16" i="2"/>
  <c r="E11" i="2"/>
  <c r="E10" i="2"/>
  <c r="E12" i="2"/>
  <c r="I6" i="2"/>
  <c r="I12" i="2"/>
  <c r="H12" i="2"/>
  <c r="D12" i="2"/>
  <c r="C12" i="2"/>
  <c r="I27" i="2"/>
  <c r="H27" i="2"/>
  <c r="I22" i="2"/>
  <c r="H22" i="2"/>
  <c r="I17" i="2"/>
  <c r="H17" i="2"/>
  <c r="D27" i="2"/>
  <c r="C27" i="2"/>
  <c r="D22" i="2"/>
  <c r="C22" i="2"/>
  <c r="D17" i="2"/>
  <c r="C17" i="2"/>
  <c r="J27" i="2"/>
  <c r="E27" i="2"/>
  <c r="J22" i="2"/>
  <c r="E22" i="2"/>
  <c r="J17" i="2"/>
  <c r="J12" i="2"/>
</calcChain>
</file>

<file path=xl/comments1.xml><?xml version="1.0" encoding="utf-8"?>
<comments xmlns="http://schemas.openxmlformats.org/spreadsheetml/2006/main">
  <authors>
    <author>TRK</author>
  </authors>
  <commentList>
    <comment ref="E1" authorId="0" shapeId="0">
      <text>
        <r>
          <rPr>
            <b/>
            <sz val="9"/>
            <color indexed="81"/>
            <rFont val="MS P ゴシック"/>
            <family val="3"/>
            <charset val="128"/>
          </rPr>
          <t>入力されるとセルの色が消えます</t>
        </r>
      </text>
    </comment>
    <comment ref="J1" authorId="0" shapeId="0">
      <text>
        <r>
          <rPr>
            <b/>
            <sz val="9"/>
            <color indexed="81"/>
            <rFont val="MS P ゴシック"/>
            <family val="3"/>
            <charset val="128"/>
          </rPr>
          <t>入力されるとセルの色が消えます</t>
        </r>
      </text>
    </comment>
    <comment ref="D2" authorId="0" shapeId="0">
      <text>
        <r>
          <rPr>
            <b/>
            <sz val="9"/>
            <color indexed="81"/>
            <rFont val="MS P ゴシック"/>
            <family val="3"/>
            <charset val="128"/>
          </rPr>
          <t>入力されるとセルの色が消えます</t>
        </r>
      </text>
    </comment>
    <comment ref="C4" authorId="0" shapeId="0">
      <text>
        <r>
          <rPr>
            <b/>
            <sz val="9"/>
            <color indexed="81"/>
            <rFont val="MS P ゴシック"/>
            <family val="3"/>
            <charset val="128"/>
          </rPr>
          <t>入力されるとセルの色が消えます</t>
        </r>
      </text>
    </comment>
    <comment ref="C5" authorId="0" shapeId="0">
      <text>
        <r>
          <rPr>
            <b/>
            <sz val="9"/>
            <color indexed="81"/>
            <rFont val="MS P ゴシック"/>
            <family val="3"/>
            <charset val="128"/>
          </rPr>
          <t>入力されるとセルの色が消えます</t>
        </r>
      </text>
    </comment>
    <comment ref="C6" authorId="0" shapeId="0">
      <text>
        <r>
          <rPr>
            <b/>
            <sz val="9"/>
            <color indexed="81"/>
            <rFont val="MS P ゴシック"/>
            <family val="3"/>
            <charset val="128"/>
          </rPr>
          <t>入力されるとセルの色が消えます</t>
        </r>
      </text>
    </comment>
    <comment ref="C7" authorId="0" shapeId="0">
      <text>
        <r>
          <rPr>
            <b/>
            <sz val="9"/>
            <color indexed="81"/>
            <rFont val="MS P ゴシック"/>
            <family val="3"/>
            <charset val="128"/>
          </rPr>
          <t>入力されるとセルの色が消えます</t>
        </r>
      </text>
    </comment>
    <comment ref="C10" authorId="0" shapeId="0">
      <text>
        <r>
          <rPr>
            <b/>
            <sz val="9"/>
            <color indexed="81"/>
            <rFont val="MS P ゴシック"/>
            <family val="3"/>
            <charset val="128"/>
          </rPr>
          <t>入力されるとセルの色が消えます</t>
        </r>
      </text>
    </comment>
    <comment ref="H10" authorId="0" shapeId="0">
      <text>
        <r>
          <rPr>
            <b/>
            <sz val="9"/>
            <color indexed="81"/>
            <rFont val="MS P ゴシック"/>
            <family val="3"/>
            <charset val="128"/>
          </rPr>
          <t>入力されるとセルの色が消えます</t>
        </r>
      </text>
    </comment>
    <comment ref="C11" authorId="0" shapeId="0">
      <text>
        <r>
          <rPr>
            <b/>
            <sz val="9"/>
            <color indexed="81"/>
            <rFont val="MS P ゴシック"/>
            <family val="3"/>
            <charset val="128"/>
          </rPr>
          <t>入力されるとセルの色が消えます</t>
        </r>
      </text>
    </comment>
    <comment ref="H11" authorId="0" shapeId="0">
      <text>
        <r>
          <rPr>
            <b/>
            <sz val="9"/>
            <color indexed="81"/>
            <rFont val="MS P ゴシック"/>
            <family val="3"/>
            <charset val="128"/>
          </rPr>
          <t>入力されるとセルの色が消えます</t>
        </r>
      </text>
    </comment>
    <comment ref="C15" authorId="0" shapeId="0">
      <text>
        <r>
          <rPr>
            <b/>
            <sz val="9"/>
            <color indexed="81"/>
            <rFont val="MS P ゴシック"/>
            <family val="3"/>
            <charset val="128"/>
          </rPr>
          <t>入力されるとセルの色が消えます</t>
        </r>
      </text>
    </comment>
    <comment ref="H15" authorId="0" shapeId="0">
      <text>
        <r>
          <rPr>
            <b/>
            <sz val="9"/>
            <color indexed="81"/>
            <rFont val="MS P ゴシック"/>
            <family val="3"/>
            <charset val="128"/>
          </rPr>
          <t>入力されるとセルの色が消えます</t>
        </r>
      </text>
    </comment>
    <comment ref="C16" authorId="0" shapeId="0">
      <text>
        <r>
          <rPr>
            <b/>
            <sz val="9"/>
            <color indexed="81"/>
            <rFont val="MS P ゴシック"/>
            <family val="3"/>
            <charset val="128"/>
          </rPr>
          <t>入力されるとセルの色が消えます</t>
        </r>
      </text>
    </comment>
    <comment ref="H16" authorId="0" shapeId="0">
      <text>
        <r>
          <rPr>
            <b/>
            <sz val="9"/>
            <color indexed="81"/>
            <rFont val="MS P ゴシック"/>
            <family val="3"/>
            <charset val="128"/>
          </rPr>
          <t>入力されるとセルの色が消えます</t>
        </r>
      </text>
    </comment>
    <comment ref="C20" authorId="0" shapeId="0">
      <text>
        <r>
          <rPr>
            <b/>
            <sz val="9"/>
            <color indexed="81"/>
            <rFont val="MS P ゴシック"/>
            <family val="3"/>
            <charset val="128"/>
          </rPr>
          <t>入力されるとセルの色が消えます</t>
        </r>
      </text>
    </comment>
    <comment ref="H20" authorId="0" shapeId="0">
      <text>
        <r>
          <rPr>
            <b/>
            <sz val="9"/>
            <color indexed="81"/>
            <rFont val="MS P ゴシック"/>
            <family val="3"/>
            <charset val="128"/>
          </rPr>
          <t>入力されるとセルの色が消えます</t>
        </r>
      </text>
    </comment>
    <comment ref="C21" authorId="0" shapeId="0">
      <text>
        <r>
          <rPr>
            <b/>
            <sz val="9"/>
            <color indexed="81"/>
            <rFont val="MS P ゴシック"/>
            <family val="3"/>
            <charset val="128"/>
          </rPr>
          <t>入力されるとセルの色が消えます</t>
        </r>
      </text>
    </comment>
    <comment ref="H21" authorId="0" shapeId="0">
      <text>
        <r>
          <rPr>
            <b/>
            <sz val="9"/>
            <color indexed="81"/>
            <rFont val="MS P ゴシック"/>
            <family val="3"/>
            <charset val="128"/>
          </rPr>
          <t>入力されるとセルの色が消えます</t>
        </r>
      </text>
    </comment>
    <comment ref="C25" authorId="0" shapeId="0">
      <text>
        <r>
          <rPr>
            <b/>
            <sz val="9"/>
            <color indexed="81"/>
            <rFont val="MS P ゴシック"/>
            <family val="3"/>
            <charset val="128"/>
          </rPr>
          <t>入力されるとセルの色が消えます</t>
        </r>
      </text>
    </comment>
    <comment ref="H25" authorId="0" shapeId="0">
      <text>
        <r>
          <rPr>
            <b/>
            <sz val="9"/>
            <color indexed="81"/>
            <rFont val="MS P ゴシック"/>
            <family val="3"/>
            <charset val="128"/>
          </rPr>
          <t>入力されるとセルの色が消えます</t>
        </r>
      </text>
    </comment>
    <comment ref="C26" authorId="0" shapeId="0">
      <text>
        <r>
          <rPr>
            <b/>
            <sz val="9"/>
            <color indexed="81"/>
            <rFont val="MS P ゴシック"/>
            <family val="3"/>
            <charset val="128"/>
          </rPr>
          <t>入力されるとセルの色が消えます</t>
        </r>
      </text>
    </comment>
    <comment ref="H26" authorId="0" shapeId="0">
      <text>
        <r>
          <rPr>
            <b/>
            <sz val="9"/>
            <color indexed="81"/>
            <rFont val="MS P ゴシック"/>
            <family val="3"/>
            <charset val="128"/>
          </rPr>
          <t>入力されるとセルの色が消えます</t>
        </r>
      </text>
    </comment>
    <comment ref="C31" authorId="0" shapeId="0">
      <text>
        <r>
          <rPr>
            <b/>
            <sz val="9"/>
            <color indexed="81"/>
            <rFont val="MS P ゴシック"/>
            <family val="3"/>
            <charset val="128"/>
          </rPr>
          <t>入力されるとセルの色が消えます</t>
        </r>
      </text>
    </comment>
    <comment ref="D31" authorId="0" shapeId="0">
      <text>
        <r>
          <rPr>
            <b/>
            <sz val="9"/>
            <color indexed="81"/>
            <rFont val="MS P ゴシック"/>
            <family val="3"/>
            <charset val="128"/>
          </rPr>
          <t>入力されるとセルの色が消えます</t>
        </r>
      </text>
    </comment>
    <comment ref="D37" authorId="0" shapeId="0">
      <text>
        <r>
          <rPr>
            <b/>
            <sz val="9"/>
            <color indexed="81"/>
            <rFont val="MS P ゴシック"/>
            <family val="3"/>
            <charset val="128"/>
          </rPr>
          <t>入力されるとセルの色が消えます</t>
        </r>
      </text>
    </comment>
    <comment ref="D39" authorId="0" shapeId="0">
      <text>
        <r>
          <rPr>
            <b/>
            <sz val="9"/>
            <color indexed="81"/>
            <rFont val="MS P ゴシック"/>
            <family val="3"/>
            <charset val="128"/>
          </rPr>
          <t>入力されるとセルの色が消えます</t>
        </r>
      </text>
    </comment>
    <comment ref="D42" authorId="0" shapeId="0">
      <text>
        <r>
          <rPr>
            <b/>
            <sz val="9"/>
            <color indexed="81"/>
            <rFont val="MS P ゴシック"/>
            <family val="3"/>
            <charset val="128"/>
          </rPr>
          <t>入力されるとセルの色が消えます</t>
        </r>
      </text>
    </comment>
  </commentList>
</comments>
</file>

<file path=xl/comments2.xml><?xml version="1.0" encoding="utf-8"?>
<comments xmlns="http://schemas.openxmlformats.org/spreadsheetml/2006/main">
  <authors>
    <author>澄川　幸助</author>
  </authors>
  <commentList>
    <comment ref="H3" authorId="0" shapeId="0">
      <text>
        <r>
          <rPr>
            <sz val="9"/>
            <color indexed="81"/>
            <rFont val="ＭＳ Ｐゴシック"/>
            <family val="3"/>
            <charset val="128"/>
          </rPr>
          <t xml:space="preserve">記録は半角数字で
12秒34なら0001234
のようになります
12m34は01234です
</t>
        </r>
      </text>
    </comment>
    <comment ref="J3" authorId="0" shapeId="0">
      <text>
        <r>
          <rPr>
            <sz val="9"/>
            <color indexed="81"/>
            <rFont val="ＭＳ Ｐゴシック"/>
            <family val="3"/>
            <charset val="128"/>
          </rPr>
          <t xml:space="preserve">記録は半角数字で
12秒34なら0001234
のようになります
12m34は01234です
</t>
        </r>
      </text>
    </comment>
    <comment ref="M3" authorId="0" shapeId="0">
      <text>
        <r>
          <rPr>
            <sz val="9"/>
            <color indexed="81"/>
            <rFont val="ＭＳ Ｐゴシック"/>
            <family val="3"/>
            <charset val="128"/>
          </rPr>
          <t xml:space="preserve">記録は半角数字で
12秒34なら0001234
のようになります
12m34は01234です
</t>
        </r>
      </text>
    </comment>
    <comment ref="H4" authorId="0" shapeId="0">
      <text>
        <r>
          <rPr>
            <sz val="9"/>
            <color indexed="81"/>
            <rFont val="ＭＳ Ｐゴシック"/>
            <family val="3"/>
            <charset val="128"/>
          </rPr>
          <t xml:space="preserve">記録は半角数字で
12秒34なら0001234
のようになります
12m34は01234です
</t>
        </r>
      </text>
    </comment>
    <comment ref="J4" authorId="0" shapeId="0">
      <text>
        <r>
          <rPr>
            <sz val="9"/>
            <color indexed="81"/>
            <rFont val="ＭＳ Ｐゴシック"/>
            <family val="3"/>
            <charset val="128"/>
          </rPr>
          <t xml:space="preserve">記録は半角数字で
12秒34なら0001234
のようになります
12m34は01234です
</t>
        </r>
      </text>
    </comment>
    <comment ref="M4" authorId="0" shapeId="0">
      <text>
        <r>
          <rPr>
            <sz val="9"/>
            <color indexed="81"/>
            <rFont val="ＭＳ Ｐゴシック"/>
            <family val="3"/>
            <charset val="128"/>
          </rPr>
          <t xml:space="preserve">記録は半角数字で
12秒34なら0001234
のようになります
12m34は01234です
</t>
        </r>
      </text>
    </comment>
    <comment ref="H5" authorId="0" shapeId="0">
      <text>
        <r>
          <rPr>
            <sz val="9"/>
            <color indexed="81"/>
            <rFont val="ＭＳ Ｐゴシック"/>
            <family val="3"/>
            <charset val="128"/>
          </rPr>
          <t xml:space="preserve">記録は半角数字で
12秒34なら0001234
のようになります
12m34は01234です
</t>
        </r>
      </text>
    </comment>
    <comment ref="J5" authorId="0" shapeId="0">
      <text>
        <r>
          <rPr>
            <sz val="9"/>
            <color indexed="81"/>
            <rFont val="ＭＳ Ｐゴシック"/>
            <family val="3"/>
            <charset val="128"/>
          </rPr>
          <t xml:space="preserve">記録は半角数字で
12秒34なら0001234
のようになります
12m34は01234です
</t>
        </r>
      </text>
    </comment>
    <comment ref="M5" authorId="0" shapeId="0">
      <text>
        <r>
          <rPr>
            <sz val="9"/>
            <color indexed="81"/>
            <rFont val="ＭＳ Ｐゴシック"/>
            <family val="3"/>
            <charset val="128"/>
          </rPr>
          <t xml:space="preserve">記録は半角数字で
12秒34なら0001234
のようになります
12m34は01234です
</t>
        </r>
      </text>
    </comment>
    <comment ref="H6" authorId="0" shapeId="0">
      <text>
        <r>
          <rPr>
            <sz val="9"/>
            <color indexed="81"/>
            <rFont val="ＭＳ Ｐゴシック"/>
            <family val="3"/>
            <charset val="128"/>
          </rPr>
          <t xml:space="preserve">記録は半角数字で
12秒34なら0001234
のようになります
12m34は01234です
</t>
        </r>
      </text>
    </comment>
    <comment ref="J6" authorId="0" shapeId="0">
      <text>
        <r>
          <rPr>
            <sz val="9"/>
            <color indexed="81"/>
            <rFont val="ＭＳ Ｐゴシック"/>
            <family val="3"/>
            <charset val="128"/>
          </rPr>
          <t xml:space="preserve">記録は半角数字で
12秒34なら0001234
のようになります
12m34は01234です
</t>
        </r>
      </text>
    </comment>
    <comment ref="M6" authorId="0" shapeId="0">
      <text>
        <r>
          <rPr>
            <sz val="9"/>
            <color indexed="81"/>
            <rFont val="ＭＳ Ｐゴシック"/>
            <family val="3"/>
            <charset val="128"/>
          </rPr>
          <t xml:space="preserve">記録は半角数字で
12秒34なら0001234
のようになります
12m34は01234です
</t>
        </r>
      </text>
    </comment>
    <comment ref="H7" authorId="0" shapeId="0">
      <text>
        <r>
          <rPr>
            <sz val="9"/>
            <color indexed="81"/>
            <rFont val="ＭＳ Ｐゴシック"/>
            <family val="3"/>
            <charset val="128"/>
          </rPr>
          <t xml:space="preserve">記録は半角数字で
12秒34なら0001234
のようになります
12m34は01234です
</t>
        </r>
      </text>
    </comment>
    <comment ref="J7" authorId="0" shapeId="0">
      <text>
        <r>
          <rPr>
            <sz val="9"/>
            <color indexed="81"/>
            <rFont val="ＭＳ Ｐゴシック"/>
            <family val="3"/>
            <charset val="128"/>
          </rPr>
          <t xml:space="preserve">記録は半角数字で
12秒34なら0001234
のようになります
12m34は01234です
</t>
        </r>
      </text>
    </comment>
    <comment ref="M7" authorId="0" shapeId="0">
      <text>
        <r>
          <rPr>
            <sz val="9"/>
            <color indexed="81"/>
            <rFont val="ＭＳ Ｐゴシック"/>
            <family val="3"/>
            <charset val="128"/>
          </rPr>
          <t xml:space="preserve">記録は半角数字で
12秒34なら0001234
のようになります
12m34は01234です
</t>
        </r>
      </text>
    </comment>
    <comment ref="H8" authorId="0" shapeId="0">
      <text>
        <r>
          <rPr>
            <sz val="9"/>
            <color indexed="81"/>
            <rFont val="ＭＳ Ｐゴシック"/>
            <family val="3"/>
            <charset val="128"/>
          </rPr>
          <t xml:space="preserve">記録は半角数字で
12秒34なら0001234
のようになります
12m34は01234です
</t>
        </r>
      </text>
    </comment>
    <comment ref="J8" authorId="0" shapeId="0">
      <text>
        <r>
          <rPr>
            <sz val="9"/>
            <color indexed="81"/>
            <rFont val="ＭＳ Ｐゴシック"/>
            <family val="3"/>
            <charset val="128"/>
          </rPr>
          <t xml:space="preserve">記録は半角数字で
12秒34なら0001234
のようになります
12m34は01234です
</t>
        </r>
      </text>
    </comment>
    <comment ref="M8" authorId="0" shapeId="0">
      <text>
        <r>
          <rPr>
            <sz val="9"/>
            <color indexed="81"/>
            <rFont val="ＭＳ Ｐゴシック"/>
            <family val="3"/>
            <charset val="128"/>
          </rPr>
          <t xml:space="preserve">記録は半角数字で
12秒34なら0001234
のようになります
12m34は01234です
</t>
        </r>
      </text>
    </comment>
    <comment ref="H9" authorId="0" shapeId="0">
      <text>
        <r>
          <rPr>
            <sz val="9"/>
            <color indexed="81"/>
            <rFont val="ＭＳ Ｐゴシック"/>
            <family val="3"/>
            <charset val="128"/>
          </rPr>
          <t xml:space="preserve">記録は半角数字で
12秒34なら0001234
のようになります
12m34は01234です
</t>
        </r>
      </text>
    </comment>
    <comment ref="J9" authorId="0" shapeId="0">
      <text>
        <r>
          <rPr>
            <sz val="9"/>
            <color indexed="81"/>
            <rFont val="ＭＳ Ｐゴシック"/>
            <family val="3"/>
            <charset val="128"/>
          </rPr>
          <t xml:space="preserve">記録は半角数字で
12秒34なら0001234
のようになります
12m34は01234です
</t>
        </r>
      </text>
    </comment>
    <comment ref="M9" authorId="0" shapeId="0">
      <text>
        <r>
          <rPr>
            <sz val="9"/>
            <color indexed="81"/>
            <rFont val="ＭＳ Ｐゴシック"/>
            <family val="3"/>
            <charset val="128"/>
          </rPr>
          <t xml:space="preserve">記録は半角数字で
12秒34なら0001234
のようになります
12m34は01234です
</t>
        </r>
      </text>
    </comment>
    <comment ref="H10" authorId="0" shapeId="0">
      <text>
        <r>
          <rPr>
            <sz val="9"/>
            <color indexed="81"/>
            <rFont val="ＭＳ Ｐゴシック"/>
            <family val="3"/>
            <charset val="128"/>
          </rPr>
          <t xml:space="preserve">記録は半角数字で
12秒34なら0001234
のようになります
12m34は01234です
</t>
        </r>
      </text>
    </comment>
    <comment ref="J10" authorId="0" shapeId="0">
      <text>
        <r>
          <rPr>
            <sz val="9"/>
            <color indexed="81"/>
            <rFont val="ＭＳ Ｐゴシック"/>
            <family val="3"/>
            <charset val="128"/>
          </rPr>
          <t xml:space="preserve">記録は半角数字で
12秒34なら0001234
のようになります
12m34は01234です
</t>
        </r>
      </text>
    </comment>
    <comment ref="M10" authorId="0" shapeId="0">
      <text>
        <r>
          <rPr>
            <sz val="9"/>
            <color indexed="81"/>
            <rFont val="ＭＳ Ｐゴシック"/>
            <family val="3"/>
            <charset val="128"/>
          </rPr>
          <t xml:space="preserve">記録は半角数字で
12秒34なら0001234
のようになります
12m34は01234です
</t>
        </r>
      </text>
    </comment>
    <comment ref="H11" authorId="0" shapeId="0">
      <text>
        <r>
          <rPr>
            <sz val="9"/>
            <color indexed="81"/>
            <rFont val="ＭＳ Ｐゴシック"/>
            <family val="3"/>
            <charset val="128"/>
          </rPr>
          <t xml:space="preserve">記録は半角数字で
12秒34なら0001234
のようになります
12m34は01234です
</t>
        </r>
      </text>
    </comment>
    <comment ref="J11" authorId="0" shapeId="0">
      <text>
        <r>
          <rPr>
            <sz val="9"/>
            <color indexed="81"/>
            <rFont val="ＭＳ Ｐゴシック"/>
            <family val="3"/>
            <charset val="128"/>
          </rPr>
          <t xml:space="preserve">記録は半角数字で
12秒34なら0001234
のようになります
12m34は01234です
</t>
        </r>
      </text>
    </comment>
    <comment ref="M11" authorId="0" shapeId="0">
      <text>
        <r>
          <rPr>
            <sz val="9"/>
            <color indexed="81"/>
            <rFont val="ＭＳ Ｐゴシック"/>
            <family val="3"/>
            <charset val="128"/>
          </rPr>
          <t xml:space="preserve">記録は半角数字で
12秒34なら0001234
のようになります
12m34は01234です
</t>
        </r>
      </text>
    </comment>
    <comment ref="H12" authorId="0" shapeId="0">
      <text>
        <r>
          <rPr>
            <sz val="9"/>
            <color indexed="81"/>
            <rFont val="ＭＳ Ｐゴシック"/>
            <family val="3"/>
            <charset val="128"/>
          </rPr>
          <t xml:space="preserve">記録は半角数字で
12秒34なら0001234
のようになります
12m34は01234です
</t>
        </r>
      </text>
    </comment>
    <comment ref="J12" authorId="0" shapeId="0">
      <text>
        <r>
          <rPr>
            <sz val="9"/>
            <color indexed="81"/>
            <rFont val="ＭＳ Ｐゴシック"/>
            <family val="3"/>
            <charset val="128"/>
          </rPr>
          <t xml:space="preserve">記録は半角数字で
12秒34なら0001234
のようになります
12m34は01234です
</t>
        </r>
      </text>
    </comment>
    <comment ref="M12" authorId="0" shapeId="0">
      <text>
        <r>
          <rPr>
            <sz val="9"/>
            <color indexed="81"/>
            <rFont val="ＭＳ Ｐゴシック"/>
            <family val="3"/>
            <charset val="128"/>
          </rPr>
          <t xml:space="preserve">記録は半角数字で
12秒34なら0001234
のようになります
12m34は01234です
</t>
        </r>
      </text>
    </comment>
    <comment ref="H13" authorId="0" shapeId="0">
      <text>
        <r>
          <rPr>
            <sz val="9"/>
            <color indexed="81"/>
            <rFont val="ＭＳ Ｐゴシック"/>
            <family val="3"/>
            <charset val="128"/>
          </rPr>
          <t xml:space="preserve">記録は半角数字で
12秒34なら0001234
のようになります
12m34は01234です
</t>
        </r>
      </text>
    </comment>
    <comment ref="J13" authorId="0" shapeId="0">
      <text>
        <r>
          <rPr>
            <sz val="9"/>
            <color indexed="81"/>
            <rFont val="ＭＳ Ｐゴシック"/>
            <family val="3"/>
            <charset val="128"/>
          </rPr>
          <t xml:space="preserve">記録は半角数字で
12秒34なら0001234
のようになります
12m34は01234です
</t>
        </r>
      </text>
    </comment>
    <comment ref="M13" authorId="0" shapeId="0">
      <text>
        <r>
          <rPr>
            <sz val="9"/>
            <color indexed="81"/>
            <rFont val="ＭＳ Ｐゴシック"/>
            <family val="3"/>
            <charset val="128"/>
          </rPr>
          <t xml:space="preserve">記録は半角数字で
12秒34なら0001234
のようになります
12m34は01234です
</t>
        </r>
      </text>
    </comment>
    <comment ref="H14" authorId="0" shapeId="0">
      <text>
        <r>
          <rPr>
            <sz val="9"/>
            <color indexed="81"/>
            <rFont val="ＭＳ Ｐゴシック"/>
            <family val="3"/>
            <charset val="128"/>
          </rPr>
          <t xml:space="preserve">記録は半角数字で
12秒34なら0001234
のようになります
12m34は01234です
</t>
        </r>
      </text>
    </comment>
    <comment ref="J14" authorId="0" shapeId="0">
      <text>
        <r>
          <rPr>
            <sz val="9"/>
            <color indexed="81"/>
            <rFont val="ＭＳ Ｐゴシック"/>
            <family val="3"/>
            <charset val="128"/>
          </rPr>
          <t xml:space="preserve">記録は半角数字で
12秒34なら0001234
のようになります
12m34は01234です
</t>
        </r>
      </text>
    </comment>
    <comment ref="M14" authorId="0" shapeId="0">
      <text>
        <r>
          <rPr>
            <sz val="9"/>
            <color indexed="81"/>
            <rFont val="ＭＳ Ｐゴシック"/>
            <family val="3"/>
            <charset val="128"/>
          </rPr>
          <t xml:space="preserve">記録は半角数字で
12秒34なら0001234
のようになります
12m34は01234です
</t>
        </r>
      </text>
    </comment>
    <comment ref="H15" authorId="0" shapeId="0">
      <text>
        <r>
          <rPr>
            <sz val="9"/>
            <color indexed="81"/>
            <rFont val="ＭＳ Ｐゴシック"/>
            <family val="3"/>
            <charset val="128"/>
          </rPr>
          <t xml:space="preserve">記録は半角数字で
12秒34なら0001234
のようになります
12m34は01234です
</t>
        </r>
      </text>
    </comment>
    <comment ref="J15" authorId="0" shapeId="0">
      <text>
        <r>
          <rPr>
            <sz val="9"/>
            <color indexed="81"/>
            <rFont val="ＭＳ Ｐゴシック"/>
            <family val="3"/>
            <charset val="128"/>
          </rPr>
          <t xml:space="preserve">記録は半角数字で
12秒34なら0001234
のようになります
12m34は01234です
</t>
        </r>
      </text>
    </comment>
    <comment ref="M15" authorId="0" shapeId="0">
      <text>
        <r>
          <rPr>
            <sz val="9"/>
            <color indexed="81"/>
            <rFont val="ＭＳ Ｐゴシック"/>
            <family val="3"/>
            <charset val="128"/>
          </rPr>
          <t xml:space="preserve">記録は半角数字で
12秒34なら0001234
のようになります
12m34は01234です
</t>
        </r>
      </text>
    </comment>
    <comment ref="H16" authorId="0" shapeId="0">
      <text>
        <r>
          <rPr>
            <sz val="9"/>
            <color indexed="81"/>
            <rFont val="ＭＳ Ｐゴシック"/>
            <family val="3"/>
            <charset val="128"/>
          </rPr>
          <t xml:space="preserve">記録は半角数字で
12秒34なら0001234
のようになります
12m34は01234です
</t>
        </r>
      </text>
    </comment>
    <comment ref="J16" authorId="0" shapeId="0">
      <text>
        <r>
          <rPr>
            <sz val="9"/>
            <color indexed="81"/>
            <rFont val="ＭＳ Ｐゴシック"/>
            <family val="3"/>
            <charset val="128"/>
          </rPr>
          <t xml:space="preserve">記録は半角数字で
12秒34なら0001234
のようになります
12m34は01234です
</t>
        </r>
      </text>
    </comment>
    <comment ref="M16" authorId="0" shapeId="0">
      <text>
        <r>
          <rPr>
            <sz val="9"/>
            <color indexed="81"/>
            <rFont val="ＭＳ Ｐゴシック"/>
            <family val="3"/>
            <charset val="128"/>
          </rPr>
          <t xml:space="preserve">記録は半角数字で
12秒34なら0001234
のようになります
12m34は01234です
</t>
        </r>
      </text>
    </comment>
    <comment ref="H17" authorId="0" shapeId="0">
      <text>
        <r>
          <rPr>
            <sz val="9"/>
            <color indexed="81"/>
            <rFont val="ＭＳ Ｐゴシック"/>
            <family val="3"/>
            <charset val="128"/>
          </rPr>
          <t xml:space="preserve">記録は半角数字で
12秒34なら0001234
のようになります
12m34は01234です
</t>
        </r>
      </text>
    </comment>
    <comment ref="J17" authorId="0" shapeId="0">
      <text>
        <r>
          <rPr>
            <sz val="9"/>
            <color indexed="81"/>
            <rFont val="ＭＳ Ｐゴシック"/>
            <family val="3"/>
            <charset val="128"/>
          </rPr>
          <t xml:space="preserve">記録は半角数字で
12秒34なら0001234
のようになります
12m34は01234です
</t>
        </r>
      </text>
    </comment>
    <comment ref="M17" authorId="0" shapeId="0">
      <text>
        <r>
          <rPr>
            <sz val="9"/>
            <color indexed="81"/>
            <rFont val="ＭＳ Ｐゴシック"/>
            <family val="3"/>
            <charset val="128"/>
          </rPr>
          <t xml:space="preserve">記録は半角数字で
12秒34なら0001234
のようになります
12m34は01234です
</t>
        </r>
      </text>
    </comment>
    <comment ref="H18" authorId="0" shapeId="0">
      <text>
        <r>
          <rPr>
            <sz val="9"/>
            <color indexed="81"/>
            <rFont val="ＭＳ Ｐゴシック"/>
            <family val="3"/>
            <charset val="128"/>
          </rPr>
          <t xml:space="preserve">記録は半角数字で
12秒34なら0001234
のようになります
12m34は01234です
</t>
        </r>
      </text>
    </comment>
    <comment ref="J18" authorId="0" shapeId="0">
      <text>
        <r>
          <rPr>
            <sz val="9"/>
            <color indexed="81"/>
            <rFont val="ＭＳ Ｐゴシック"/>
            <family val="3"/>
            <charset val="128"/>
          </rPr>
          <t xml:space="preserve">記録は半角数字で
12秒34なら0001234
のようになります
12m34は01234です
</t>
        </r>
      </text>
    </comment>
    <comment ref="M18" authorId="0" shapeId="0">
      <text>
        <r>
          <rPr>
            <sz val="9"/>
            <color indexed="81"/>
            <rFont val="ＭＳ Ｐゴシック"/>
            <family val="3"/>
            <charset val="128"/>
          </rPr>
          <t xml:space="preserve">記録は半角数字で
12秒34なら0001234
のようになります
12m34は01234です
</t>
        </r>
      </text>
    </comment>
    <comment ref="H19" authorId="0" shapeId="0">
      <text>
        <r>
          <rPr>
            <sz val="9"/>
            <color indexed="81"/>
            <rFont val="ＭＳ Ｐゴシック"/>
            <family val="3"/>
            <charset val="128"/>
          </rPr>
          <t xml:space="preserve">記録は半角数字で
12秒34なら0001234
のようになります
12m34は01234です
</t>
        </r>
      </text>
    </comment>
    <comment ref="J19" authorId="0" shapeId="0">
      <text>
        <r>
          <rPr>
            <sz val="9"/>
            <color indexed="81"/>
            <rFont val="ＭＳ Ｐゴシック"/>
            <family val="3"/>
            <charset val="128"/>
          </rPr>
          <t xml:space="preserve">記録は半角数字で
12秒34なら0001234
のようになります
12m34は01234です
</t>
        </r>
      </text>
    </comment>
    <comment ref="M19" authorId="0" shapeId="0">
      <text>
        <r>
          <rPr>
            <sz val="9"/>
            <color indexed="81"/>
            <rFont val="ＭＳ Ｐゴシック"/>
            <family val="3"/>
            <charset val="128"/>
          </rPr>
          <t xml:space="preserve">記録は半角数字で
12秒34なら0001234
のようになります
12m34は01234です
</t>
        </r>
      </text>
    </comment>
    <comment ref="H20" authorId="0" shapeId="0">
      <text>
        <r>
          <rPr>
            <sz val="9"/>
            <color indexed="81"/>
            <rFont val="ＭＳ Ｐゴシック"/>
            <family val="3"/>
            <charset val="128"/>
          </rPr>
          <t xml:space="preserve">記録は半角数字で
12秒34なら0001234
のようになります
12m34は01234です
</t>
        </r>
      </text>
    </comment>
    <comment ref="J20" authorId="0" shapeId="0">
      <text>
        <r>
          <rPr>
            <sz val="9"/>
            <color indexed="81"/>
            <rFont val="ＭＳ Ｐゴシック"/>
            <family val="3"/>
            <charset val="128"/>
          </rPr>
          <t xml:space="preserve">記録は半角数字で
12秒34なら0001234
のようになります
12m34は01234です
</t>
        </r>
      </text>
    </comment>
    <comment ref="M20" authorId="0" shapeId="0">
      <text>
        <r>
          <rPr>
            <sz val="9"/>
            <color indexed="81"/>
            <rFont val="ＭＳ Ｐゴシック"/>
            <family val="3"/>
            <charset val="128"/>
          </rPr>
          <t xml:space="preserve">記録は半角数字で
12秒34なら0001234
のようになります
12m34は01234です
</t>
        </r>
      </text>
    </comment>
    <comment ref="H21" authorId="0" shapeId="0">
      <text>
        <r>
          <rPr>
            <sz val="9"/>
            <color indexed="81"/>
            <rFont val="ＭＳ Ｐゴシック"/>
            <family val="3"/>
            <charset val="128"/>
          </rPr>
          <t xml:space="preserve">記録は半角数字で
12秒34なら0001234
のようになります
12m34は01234です
</t>
        </r>
      </text>
    </comment>
    <comment ref="J21" authorId="0" shapeId="0">
      <text>
        <r>
          <rPr>
            <sz val="9"/>
            <color indexed="81"/>
            <rFont val="ＭＳ Ｐゴシック"/>
            <family val="3"/>
            <charset val="128"/>
          </rPr>
          <t xml:space="preserve">記録は半角数字で
12秒34なら0001234
のようになります
12m34は01234です
</t>
        </r>
      </text>
    </comment>
    <comment ref="M21" authorId="0" shapeId="0">
      <text>
        <r>
          <rPr>
            <sz val="9"/>
            <color indexed="81"/>
            <rFont val="ＭＳ Ｐゴシック"/>
            <family val="3"/>
            <charset val="128"/>
          </rPr>
          <t xml:space="preserve">記録は半角数字で
12秒34なら0001234
のようになります
12m34は01234です
</t>
        </r>
      </text>
    </comment>
    <comment ref="H22" authorId="0" shapeId="0">
      <text>
        <r>
          <rPr>
            <sz val="9"/>
            <color indexed="81"/>
            <rFont val="ＭＳ Ｐゴシック"/>
            <family val="3"/>
            <charset val="128"/>
          </rPr>
          <t xml:space="preserve">記録は半角数字で
12秒34なら0001234
のようになります
12m34は01234です
</t>
        </r>
      </text>
    </comment>
    <comment ref="J22" authorId="0" shapeId="0">
      <text>
        <r>
          <rPr>
            <sz val="9"/>
            <color indexed="81"/>
            <rFont val="ＭＳ Ｐゴシック"/>
            <family val="3"/>
            <charset val="128"/>
          </rPr>
          <t xml:space="preserve">記録は半角数字で
12秒34なら0001234
のようになります
12m34は01234です
</t>
        </r>
      </text>
    </comment>
    <comment ref="M22" authorId="0" shapeId="0">
      <text>
        <r>
          <rPr>
            <sz val="9"/>
            <color indexed="81"/>
            <rFont val="ＭＳ Ｐゴシック"/>
            <family val="3"/>
            <charset val="128"/>
          </rPr>
          <t xml:space="preserve">記録は半角数字で
12秒34なら0001234
のようになります
12m34は01234です
</t>
        </r>
      </text>
    </comment>
    <comment ref="H23" authorId="0" shapeId="0">
      <text>
        <r>
          <rPr>
            <sz val="9"/>
            <color indexed="81"/>
            <rFont val="ＭＳ Ｐゴシック"/>
            <family val="3"/>
            <charset val="128"/>
          </rPr>
          <t xml:space="preserve">記録は半角数字で
12秒34なら0001234
のようになります
12m34は01234です
</t>
        </r>
      </text>
    </comment>
    <comment ref="J23" authorId="0" shapeId="0">
      <text>
        <r>
          <rPr>
            <sz val="9"/>
            <color indexed="81"/>
            <rFont val="ＭＳ Ｐゴシック"/>
            <family val="3"/>
            <charset val="128"/>
          </rPr>
          <t xml:space="preserve">記録は半角数字で
12秒34なら0001234
のようになります
12m34は01234です
</t>
        </r>
      </text>
    </comment>
    <comment ref="M23" authorId="0" shapeId="0">
      <text>
        <r>
          <rPr>
            <sz val="9"/>
            <color indexed="81"/>
            <rFont val="ＭＳ Ｐゴシック"/>
            <family val="3"/>
            <charset val="128"/>
          </rPr>
          <t xml:space="preserve">記録は半角数字で
12秒34なら0001234
のようになります
12m34は01234です
</t>
        </r>
      </text>
    </comment>
    <comment ref="H24" authorId="0" shapeId="0">
      <text>
        <r>
          <rPr>
            <sz val="9"/>
            <color indexed="81"/>
            <rFont val="ＭＳ Ｐゴシック"/>
            <family val="3"/>
            <charset val="128"/>
          </rPr>
          <t xml:space="preserve">記録は半角数字で
12秒34なら0001234
のようになります
12m34は01234です
</t>
        </r>
      </text>
    </comment>
    <comment ref="J24" authorId="0" shapeId="0">
      <text>
        <r>
          <rPr>
            <sz val="9"/>
            <color indexed="81"/>
            <rFont val="ＭＳ Ｐゴシック"/>
            <family val="3"/>
            <charset val="128"/>
          </rPr>
          <t xml:space="preserve">記録は半角数字で
12秒34なら0001234
のようになります
12m34は01234です
</t>
        </r>
      </text>
    </comment>
    <comment ref="M24" authorId="0" shapeId="0">
      <text>
        <r>
          <rPr>
            <sz val="9"/>
            <color indexed="81"/>
            <rFont val="ＭＳ Ｐゴシック"/>
            <family val="3"/>
            <charset val="128"/>
          </rPr>
          <t xml:space="preserve">記録は半角数字で
12秒34なら0001234
のようになります
12m34は01234です
</t>
        </r>
      </text>
    </comment>
    <comment ref="H25" authorId="0" shapeId="0">
      <text>
        <r>
          <rPr>
            <sz val="9"/>
            <color indexed="81"/>
            <rFont val="ＭＳ Ｐゴシック"/>
            <family val="3"/>
            <charset val="128"/>
          </rPr>
          <t xml:space="preserve">記録は半角数字で
12秒34なら0001234
のようになります
12m34は01234です
</t>
        </r>
      </text>
    </comment>
    <comment ref="J25" authorId="0" shapeId="0">
      <text>
        <r>
          <rPr>
            <sz val="9"/>
            <color indexed="81"/>
            <rFont val="ＭＳ Ｐゴシック"/>
            <family val="3"/>
            <charset val="128"/>
          </rPr>
          <t xml:space="preserve">記録は半角数字で
12秒34なら0001234
のようになります
12m34は01234です
</t>
        </r>
      </text>
    </comment>
    <comment ref="M25" authorId="0" shapeId="0">
      <text>
        <r>
          <rPr>
            <sz val="9"/>
            <color indexed="81"/>
            <rFont val="ＭＳ Ｐゴシック"/>
            <family val="3"/>
            <charset val="128"/>
          </rPr>
          <t xml:space="preserve">記録は半角数字で
12秒34なら0001234
のようになります
12m34は01234です
</t>
        </r>
      </text>
    </comment>
    <comment ref="H26" authorId="0" shapeId="0">
      <text>
        <r>
          <rPr>
            <sz val="9"/>
            <color indexed="81"/>
            <rFont val="ＭＳ Ｐゴシック"/>
            <family val="3"/>
            <charset val="128"/>
          </rPr>
          <t xml:space="preserve">記録は半角数字で
12秒34なら0001234
のようになります
12m34は01234です
</t>
        </r>
      </text>
    </comment>
    <comment ref="J26" authorId="0" shapeId="0">
      <text>
        <r>
          <rPr>
            <sz val="9"/>
            <color indexed="81"/>
            <rFont val="ＭＳ Ｐゴシック"/>
            <family val="3"/>
            <charset val="128"/>
          </rPr>
          <t xml:space="preserve">記録は半角数字で
12秒34なら0001234
のようになります
12m34は01234です
</t>
        </r>
      </text>
    </comment>
    <comment ref="M26" authorId="0" shapeId="0">
      <text>
        <r>
          <rPr>
            <sz val="9"/>
            <color indexed="81"/>
            <rFont val="ＭＳ Ｐゴシック"/>
            <family val="3"/>
            <charset val="128"/>
          </rPr>
          <t xml:space="preserve">記録は半角数字で
12秒34なら0001234
のようになります
12m34は01234です
</t>
        </r>
      </text>
    </comment>
    <comment ref="H27" authorId="0" shapeId="0">
      <text>
        <r>
          <rPr>
            <sz val="9"/>
            <color indexed="81"/>
            <rFont val="ＭＳ Ｐゴシック"/>
            <family val="3"/>
            <charset val="128"/>
          </rPr>
          <t xml:space="preserve">記録は半角数字で
12秒34なら0001234
のようになります
12m34は01234です
</t>
        </r>
      </text>
    </comment>
    <comment ref="J27" authorId="0" shapeId="0">
      <text>
        <r>
          <rPr>
            <sz val="9"/>
            <color indexed="81"/>
            <rFont val="ＭＳ Ｐゴシック"/>
            <family val="3"/>
            <charset val="128"/>
          </rPr>
          <t xml:space="preserve">記録は半角数字で
12秒34なら0001234
のようになります
12m34は01234です
</t>
        </r>
      </text>
    </comment>
    <comment ref="M27" authorId="0" shapeId="0">
      <text>
        <r>
          <rPr>
            <sz val="9"/>
            <color indexed="81"/>
            <rFont val="ＭＳ Ｐゴシック"/>
            <family val="3"/>
            <charset val="128"/>
          </rPr>
          <t xml:space="preserve">記録は半角数字で
12秒34なら0001234
のようになります
12m34は01234です
</t>
        </r>
      </text>
    </comment>
    <comment ref="H28" authorId="0" shapeId="0">
      <text>
        <r>
          <rPr>
            <sz val="9"/>
            <color indexed="81"/>
            <rFont val="ＭＳ Ｐゴシック"/>
            <family val="3"/>
            <charset val="128"/>
          </rPr>
          <t xml:space="preserve">記録は半角数字で
12秒34なら0001234
のようになります
12m34は01234です
</t>
        </r>
      </text>
    </comment>
    <comment ref="J28" authorId="0" shapeId="0">
      <text>
        <r>
          <rPr>
            <sz val="9"/>
            <color indexed="81"/>
            <rFont val="ＭＳ Ｐゴシック"/>
            <family val="3"/>
            <charset val="128"/>
          </rPr>
          <t xml:space="preserve">記録は半角数字で
12秒34なら0001234
のようになります
12m34は01234です
</t>
        </r>
      </text>
    </comment>
    <comment ref="M28" authorId="0" shapeId="0">
      <text>
        <r>
          <rPr>
            <sz val="9"/>
            <color indexed="81"/>
            <rFont val="ＭＳ Ｐゴシック"/>
            <family val="3"/>
            <charset val="128"/>
          </rPr>
          <t xml:space="preserve">記録は半角数字で
12秒34なら0001234
のようになります
12m34は01234です
</t>
        </r>
      </text>
    </comment>
    <comment ref="H29" authorId="0" shapeId="0">
      <text>
        <r>
          <rPr>
            <sz val="9"/>
            <color indexed="81"/>
            <rFont val="ＭＳ Ｐゴシック"/>
            <family val="3"/>
            <charset val="128"/>
          </rPr>
          <t xml:space="preserve">記録は半角数字で
12秒34なら0001234
のようになります
12m34は01234です
</t>
        </r>
      </text>
    </comment>
    <comment ref="J29" authorId="0" shapeId="0">
      <text>
        <r>
          <rPr>
            <sz val="9"/>
            <color indexed="81"/>
            <rFont val="ＭＳ Ｐゴシック"/>
            <family val="3"/>
            <charset val="128"/>
          </rPr>
          <t xml:space="preserve">記録は半角数字で
12秒34なら0001234
のようになります
12m34は01234です
</t>
        </r>
      </text>
    </comment>
    <comment ref="M29" authorId="0" shapeId="0">
      <text>
        <r>
          <rPr>
            <sz val="9"/>
            <color indexed="81"/>
            <rFont val="ＭＳ Ｐゴシック"/>
            <family val="3"/>
            <charset val="128"/>
          </rPr>
          <t xml:space="preserve">記録は半角数字で
12秒34なら0001234
のようになります
12m34は01234です
</t>
        </r>
      </text>
    </comment>
    <comment ref="H30" authorId="0" shapeId="0">
      <text>
        <r>
          <rPr>
            <sz val="9"/>
            <color indexed="81"/>
            <rFont val="ＭＳ Ｐゴシック"/>
            <family val="3"/>
            <charset val="128"/>
          </rPr>
          <t xml:space="preserve">記録は半角数字で
12秒34なら0001234
のようになります
12m34は01234です
</t>
        </r>
      </text>
    </comment>
    <comment ref="J30" authorId="0" shapeId="0">
      <text>
        <r>
          <rPr>
            <sz val="9"/>
            <color indexed="81"/>
            <rFont val="ＭＳ Ｐゴシック"/>
            <family val="3"/>
            <charset val="128"/>
          </rPr>
          <t xml:space="preserve">記録は半角数字で
12秒34なら0001234
のようになります
12m34は01234です
</t>
        </r>
      </text>
    </comment>
    <comment ref="M30" authorId="0" shapeId="0">
      <text>
        <r>
          <rPr>
            <sz val="9"/>
            <color indexed="81"/>
            <rFont val="ＭＳ Ｐゴシック"/>
            <family val="3"/>
            <charset val="128"/>
          </rPr>
          <t xml:space="preserve">記録は半角数字で
12秒34なら0001234
のようになります
12m34は01234です
</t>
        </r>
      </text>
    </comment>
    <comment ref="H31" authorId="0" shapeId="0">
      <text>
        <r>
          <rPr>
            <sz val="9"/>
            <color indexed="81"/>
            <rFont val="ＭＳ Ｐゴシック"/>
            <family val="3"/>
            <charset val="128"/>
          </rPr>
          <t xml:space="preserve">記録は半角数字で
12秒34なら0001234
のようになります
12m34は01234です
</t>
        </r>
      </text>
    </comment>
    <comment ref="J31" authorId="0" shapeId="0">
      <text>
        <r>
          <rPr>
            <sz val="9"/>
            <color indexed="81"/>
            <rFont val="ＭＳ Ｐゴシック"/>
            <family val="3"/>
            <charset val="128"/>
          </rPr>
          <t xml:space="preserve">記録は半角数字で
12秒34なら0001234
のようになります
12m34は01234です
</t>
        </r>
      </text>
    </comment>
    <comment ref="M31" authorId="0" shapeId="0">
      <text>
        <r>
          <rPr>
            <sz val="9"/>
            <color indexed="81"/>
            <rFont val="ＭＳ Ｐゴシック"/>
            <family val="3"/>
            <charset val="128"/>
          </rPr>
          <t xml:space="preserve">記録は半角数字で
12秒34なら0001234
のようになります
12m34は01234です
</t>
        </r>
      </text>
    </comment>
    <comment ref="H32" authorId="0" shapeId="0">
      <text>
        <r>
          <rPr>
            <sz val="9"/>
            <color indexed="81"/>
            <rFont val="ＭＳ Ｐゴシック"/>
            <family val="3"/>
            <charset val="128"/>
          </rPr>
          <t xml:space="preserve">記録は半角数字で
12秒34なら0001234
のようになります
12m34は01234です
</t>
        </r>
      </text>
    </comment>
    <comment ref="J32" authorId="0" shapeId="0">
      <text>
        <r>
          <rPr>
            <sz val="9"/>
            <color indexed="81"/>
            <rFont val="ＭＳ Ｐゴシック"/>
            <family val="3"/>
            <charset val="128"/>
          </rPr>
          <t xml:space="preserve">記録は半角数字で
12秒34なら0001234
のようになります
12m34は01234です
</t>
        </r>
      </text>
    </comment>
    <comment ref="M32" authorId="0" shapeId="0">
      <text>
        <r>
          <rPr>
            <sz val="9"/>
            <color indexed="81"/>
            <rFont val="ＭＳ Ｐゴシック"/>
            <family val="3"/>
            <charset val="128"/>
          </rPr>
          <t xml:space="preserve">記録は半角数字で
12秒34なら0001234
のようになります
12m34は01234です
</t>
        </r>
      </text>
    </comment>
    <comment ref="H33" authorId="0" shapeId="0">
      <text>
        <r>
          <rPr>
            <sz val="9"/>
            <color indexed="81"/>
            <rFont val="ＭＳ Ｐゴシック"/>
            <family val="3"/>
            <charset val="128"/>
          </rPr>
          <t xml:space="preserve">記録は半角数字で
12秒34なら0001234
のようになります
12m34は01234です
</t>
        </r>
      </text>
    </comment>
    <comment ref="J33" authorId="0" shapeId="0">
      <text>
        <r>
          <rPr>
            <sz val="9"/>
            <color indexed="81"/>
            <rFont val="ＭＳ Ｐゴシック"/>
            <family val="3"/>
            <charset val="128"/>
          </rPr>
          <t xml:space="preserve">記録は半角数字で
12秒34なら0001234
のようになります
12m34は01234です
</t>
        </r>
      </text>
    </comment>
    <comment ref="M33" authorId="0" shapeId="0">
      <text>
        <r>
          <rPr>
            <sz val="9"/>
            <color indexed="81"/>
            <rFont val="ＭＳ Ｐゴシック"/>
            <family val="3"/>
            <charset val="128"/>
          </rPr>
          <t xml:space="preserve">記録は半角数字で
12秒34なら0001234
のようになります
12m34は01234です
</t>
        </r>
      </text>
    </comment>
    <comment ref="H34" authorId="0" shapeId="0">
      <text>
        <r>
          <rPr>
            <sz val="9"/>
            <color indexed="81"/>
            <rFont val="ＭＳ Ｐゴシック"/>
            <family val="3"/>
            <charset val="128"/>
          </rPr>
          <t xml:space="preserve">記録は半角数字で
12秒34なら0001234
のようになります
12m34は01234です
</t>
        </r>
      </text>
    </comment>
    <comment ref="J34" authorId="0" shapeId="0">
      <text>
        <r>
          <rPr>
            <sz val="9"/>
            <color indexed="81"/>
            <rFont val="ＭＳ Ｐゴシック"/>
            <family val="3"/>
            <charset val="128"/>
          </rPr>
          <t xml:space="preserve">記録は半角数字で
12秒34なら0001234
のようになります
12m34は01234です
</t>
        </r>
      </text>
    </comment>
    <comment ref="M34" authorId="0" shapeId="0">
      <text>
        <r>
          <rPr>
            <sz val="9"/>
            <color indexed="81"/>
            <rFont val="ＭＳ Ｐゴシック"/>
            <family val="3"/>
            <charset val="128"/>
          </rPr>
          <t xml:space="preserve">記録は半角数字で
12秒34なら0001234
のようになります
12m34は01234です
</t>
        </r>
      </text>
    </comment>
    <comment ref="H35" authorId="0" shapeId="0">
      <text>
        <r>
          <rPr>
            <sz val="9"/>
            <color indexed="81"/>
            <rFont val="ＭＳ Ｐゴシック"/>
            <family val="3"/>
            <charset val="128"/>
          </rPr>
          <t xml:space="preserve">記録は半角数字で
12秒34なら0001234
のようになります
12m34は01234です
</t>
        </r>
      </text>
    </comment>
    <comment ref="J35" authorId="0" shapeId="0">
      <text>
        <r>
          <rPr>
            <sz val="9"/>
            <color indexed="81"/>
            <rFont val="ＭＳ Ｐゴシック"/>
            <family val="3"/>
            <charset val="128"/>
          </rPr>
          <t xml:space="preserve">記録は半角数字で
12秒34なら0001234
のようになります
12m34は01234です
</t>
        </r>
      </text>
    </comment>
    <comment ref="M35" authorId="0" shapeId="0">
      <text>
        <r>
          <rPr>
            <sz val="9"/>
            <color indexed="81"/>
            <rFont val="ＭＳ Ｐゴシック"/>
            <family val="3"/>
            <charset val="128"/>
          </rPr>
          <t xml:space="preserve">記録は半角数字で
12秒34なら0001234
のようになります
12m34は01234です
</t>
        </r>
      </text>
    </comment>
    <comment ref="H36" authorId="0" shapeId="0">
      <text>
        <r>
          <rPr>
            <sz val="9"/>
            <color indexed="81"/>
            <rFont val="ＭＳ Ｐゴシック"/>
            <family val="3"/>
            <charset val="128"/>
          </rPr>
          <t xml:space="preserve">記録は半角数字で
12秒34なら0001234
のようになります
12m34は01234です
</t>
        </r>
      </text>
    </comment>
    <comment ref="J36" authorId="0" shapeId="0">
      <text>
        <r>
          <rPr>
            <sz val="9"/>
            <color indexed="81"/>
            <rFont val="ＭＳ Ｐゴシック"/>
            <family val="3"/>
            <charset val="128"/>
          </rPr>
          <t xml:space="preserve">記録は半角数字で
12秒34なら0001234
のようになります
12m34は01234です
</t>
        </r>
      </text>
    </comment>
    <comment ref="M36" authorId="0" shapeId="0">
      <text>
        <r>
          <rPr>
            <sz val="9"/>
            <color indexed="81"/>
            <rFont val="ＭＳ Ｐゴシック"/>
            <family val="3"/>
            <charset val="128"/>
          </rPr>
          <t xml:space="preserve">記録は半角数字で
12秒34なら0001234
のようになります
12m34は01234です
</t>
        </r>
      </text>
    </comment>
    <comment ref="H37" authorId="0" shapeId="0">
      <text>
        <r>
          <rPr>
            <sz val="9"/>
            <color indexed="81"/>
            <rFont val="ＭＳ Ｐゴシック"/>
            <family val="3"/>
            <charset val="128"/>
          </rPr>
          <t xml:space="preserve">記録は半角数字で
12秒34なら0001234
のようになります
12m34は01234です
</t>
        </r>
      </text>
    </comment>
    <comment ref="J37" authorId="0" shapeId="0">
      <text>
        <r>
          <rPr>
            <sz val="9"/>
            <color indexed="81"/>
            <rFont val="ＭＳ Ｐゴシック"/>
            <family val="3"/>
            <charset val="128"/>
          </rPr>
          <t xml:space="preserve">記録は半角数字で
12秒34なら0001234
のようになります
12m34は01234です
</t>
        </r>
      </text>
    </comment>
    <comment ref="M37" authorId="0" shapeId="0">
      <text>
        <r>
          <rPr>
            <sz val="9"/>
            <color indexed="81"/>
            <rFont val="ＭＳ Ｐゴシック"/>
            <family val="3"/>
            <charset val="128"/>
          </rPr>
          <t xml:space="preserve">記録は半角数字で
12秒34なら0001234
のようになります
12m34は01234です
</t>
        </r>
      </text>
    </comment>
    <comment ref="H38" authorId="0" shapeId="0">
      <text>
        <r>
          <rPr>
            <sz val="9"/>
            <color indexed="81"/>
            <rFont val="ＭＳ Ｐゴシック"/>
            <family val="3"/>
            <charset val="128"/>
          </rPr>
          <t xml:space="preserve">記録は半角数字で
12秒34なら0001234
のようになります
12m34は01234です
</t>
        </r>
      </text>
    </comment>
    <comment ref="J38" authorId="0" shapeId="0">
      <text>
        <r>
          <rPr>
            <sz val="9"/>
            <color indexed="81"/>
            <rFont val="ＭＳ Ｐゴシック"/>
            <family val="3"/>
            <charset val="128"/>
          </rPr>
          <t xml:space="preserve">記録は半角数字で
12秒34なら0001234
のようになります
12m34は01234です
</t>
        </r>
      </text>
    </comment>
    <comment ref="M38" authorId="0" shapeId="0">
      <text>
        <r>
          <rPr>
            <sz val="9"/>
            <color indexed="81"/>
            <rFont val="ＭＳ Ｐゴシック"/>
            <family val="3"/>
            <charset val="128"/>
          </rPr>
          <t xml:space="preserve">記録は半角数字で
12秒34なら0001234
のようになります
12m34は01234です
</t>
        </r>
      </text>
    </comment>
    <comment ref="H39" authorId="0" shapeId="0">
      <text>
        <r>
          <rPr>
            <sz val="9"/>
            <color indexed="81"/>
            <rFont val="ＭＳ Ｐゴシック"/>
            <family val="3"/>
            <charset val="128"/>
          </rPr>
          <t xml:space="preserve">記録は半角数字で
12秒34なら0001234
のようになります
12m34は01234です
</t>
        </r>
      </text>
    </comment>
    <comment ref="J39" authorId="0" shapeId="0">
      <text>
        <r>
          <rPr>
            <sz val="9"/>
            <color indexed="81"/>
            <rFont val="ＭＳ Ｐゴシック"/>
            <family val="3"/>
            <charset val="128"/>
          </rPr>
          <t xml:space="preserve">記録は半角数字で
12秒34なら0001234
のようになります
12m34は01234です
</t>
        </r>
      </text>
    </comment>
    <comment ref="M39" authorId="0" shapeId="0">
      <text>
        <r>
          <rPr>
            <sz val="9"/>
            <color indexed="81"/>
            <rFont val="ＭＳ Ｐゴシック"/>
            <family val="3"/>
            <charset val="128"/>
          </rPr>
          <t xml:space="preserve">記録は半角数字で
12秒34なら0001234
のようになります
12m34は01234です
</t>
        </r>
      </text>
    </comment>
    <comment ref="H40" authorId="0" shapeId="0">
      <text>
        <r>
          <rPr>
            <sz val="9"/>
            <color indexed="81"/>
            <rFont val="ＭＳ Ｐゴシック"/>
            <family val="3"/>
            <charset val="128"/>
          </rPr>
          <t xml:space="preserve">記録は半角数字で
12秒34なら0001234
のようになります
12m34は01234です
</t>
        </r>
      </text>
    </comment>
    <comment ref="J40" authorId="0" shapeId="0">
      <text>
        <r>
          <rPr>
            <sz val="9"/>
            <color indexed="81"/>
            <rFont val="ＭＳ Ｐゴシック"/>
            <family val="3"/>
            <charset val="128"/>
          </rPr>
          <t xml:space="preserve">記録は半角数字で
12秒34なら0001234
のようになります
12m34は01234です
</t>
        </r>
      </text>
    </comment>
    <comment ref="M40" authorId="0" shapeId="0">
      <text>
        <r>
          <rPr>
            <sz val="9"/>
            <color indexed="81"/>
            <rFont val="ＭＳ Ｐゴシック"/>
            <family val="3"/>
            <charset val="128"/>
          </rPr>
          <t xml:space="preserve">記録は半角数字で
12秒34なら0001234
のようになります
12m34は01234です
</t>
        </r>
      </text>
    </comment>
    <comment ref="H41" authorId="0" shapeId="0">
      <text>
        <r>
          <rPr>
            <sz val="9"/>
            <color indexed="81"/>
            <rFont val="ＭＳ Ｐゴシック"/>
            <family val="3"/>
            <charset val="128"/>
          </rPr>
          <t xml:space="preserve">記録は半角数字で
12秒34なら0001234
のようになります
12m34は01234です
</t>
        </r>
      </text>
    </comment>
    <comment ref="J41" authorId="0" shapeId="0">
      <text>
        <r>
          <rPr>
            <sz val="9"/>
            <color indexed="81"/>
            <rFont val="ＭＳ Ｐゴシック"/>
            <family val="3"/>
            <charset val="128"/>
          </rPr>
          <t xml:space="preserve">記録は半角数字で
12秒34なら0001234
のようになります
12m34は01234です
</t>
        </r>
      </text>
    </comment>
    <comment ref="M41" authorId="0" shapeId="0">
      <text>
        <r>
          <rPr>
            <sz val="9"/>
            <color indexed="81"/>
            <rFont val="ＭＳ Ｐゴシック"/>
            <family val="3"/>
            <charset val="128"/>
          </rPr>
          <t xml:space="preserve">記録は半角数字で
12秒34なら0001234
のようになります
12m34は01234です
</t>
        </r>
      </text>
    </comment>
    <comment ref="H42" authorId="0" shapeId="0">
      <text>
        <r>
          <rPr>
            <sz val="9"/>
            <color indexed="81"/>
            <rFont val="ＭＳ Ｐゴシック"/>
            <family val="3"/>
            <charset val="128"/>
          </rPr>
          <t xml:space="preserve">記録は半角数字で
12秒34なら0001234
のようになります
12m34は01234です
</t>
        </r>
      </text>
    </comment>
    <comment ref="J42" authorId="0" shapeId="0">
      <text>
        <r>
          <rPr>
            <sz val="9"/>
            <color indexed="81"/>
            <rFont val="ＭＳ Ｐゴシック"/>
            <family val="3"/>
            <charset val="128"/>
          </rPr>
          <t xml:space="preserve">記録は半角数字で
12秒34なら0001234
のようになります
12m34は01234です
</t>
        </r>
      </text>
    </comment>
    <comment ref="M42" authorId="0" shapeId="0">
      <text>
        <r>
          <rPr>
            <sz val="9"/>
            <color indexed="81"/>
            <rFont val="ＭＳ Ｐゴシック"/>
            <family val="3"/>
            <charset val="128"/>
          </rPr>
          <t xml:space="preserve">記録は半角数字で
12秒34なら0001234
のようになります
12m34は01234です
</t>
        </r>
      </text>
    </comment>
    <comment ref="H43" authorId="0" shapeId="0">
      <text>
        <r>
          <rPr>
            <sz val="9"/>
            <color indexed="81"/>
            <rFont val="ＭＳ Ｐゴシック"/>
            <family val="3"/>
            <charset val="128"/>
          </rPr>
          <t xml:space="preserve">記録は半角数字で
12秒34なら0001234
のようになります
12m34は01234です
</t>
        </r>
      </text>
    </comment>
    <comment ref="J43" authorId="0" shapeId="0">
      <text>
        <r>
          <rPr>
            <sz val="9"/>
            <color indexed="81"/>
            <rFont val="ＭＳ Ｐゴシック"/>
            <family val="3"/>
            <charset val="128"/>
          </rPr>
          <t xml:space="preserve">記録は半角数字で
12秒34なら0001234
のようになります
12m34は01234です
</t>
        </r>
      </text>
    </comment>
    <comment ref="M43" authorId="0" shapeId="0">
      <text>
        <r>
          <rPr>
            <sz val="9"/>
            <color indexed="81"/>
            <rFont val="ＭＳ Ｐゴシック"/>
            <family val="3"/>
            <charset val="128"/>
          </rPr>
          <t xml:space="preserve">記録は半角数字で
12秒34なら0001234
のようになります
12m34は01234です
</t>
        </r>
      </text>
    </comment>
    <comment ref="H44" authorId="0" shapeId="0">
      <text>
        <r>
          <rPr>
            <sz val="9"/>
            <color indexed="81"/>
            <rFont val="ＭＳ Ｐゴシック"/>
            <family val="3"/>
            <charset val="128"/>
          </rPr>
          <t xml:space="preserve">記録は半角数字で
12秒34なら0001234
のようになります
12m34は01234です
</t>
        </r>
      </text>
    </comment>
    <comment ref="J44" authorId="0" shapeId="0">
      <text>
        <r>
          <rPr>
            <sz val="9"/>
            <color indexed="81"/>
            <rFont val="ＭＳ Ｐゴシック"/>
            <family val="3"/>
            <charset val="128"/>
          </rPr>
          <t xml:space="preserve">記録は半角数字で
12秒34なら0001234
のようになります
12m34は01234です
</t>
        </r>
      </text>
    </comment>
    <comment ref="M44" authorId="0" shapeId="0">
      <text>
        <r>
          <rPr>
            <sz val="9"/>
            <color indexed="81"/>
            <rFont val="ＭＳ Ｐゴシック"/>
            <family val="3"/>
            <charset val="128"/>
          </rPr>
          <t xml:space="preserve">記録は半角数字で
12秒34なら0001234
のようになります
12m34は01234です
</t>
        </r>
      </text>
    </comment>
    <comment ref="H45" authorId="0" shapeId="0">
      <text>
        <r>
          <rPr>
            <sz val="9"/>
            <color indexed="81"/>
            <rFont val="ＭＳ Ｐゴシック"/>
            <family val="3"/>
            <charset val="128"/>
          </rPr>
          <t xml:space="preserve">記録は半角数字で
12秒34なら0001234
のようになります
12m34は01234です
</t>
        </r>
      </text>
    </comment>
    <comment ref="J45" authorId="0" shapeId="0">
      <text>
        <r>
          <rPr>
            <sz val="9"/>
            <color indexed="81"/>
            <rFont val="ＭＳ Ｐゴシック"/>
            <family val="3"/>
            <charset val="128"/>
          </rPr>
          <t xml:space="preserve">記録は半角数字で
12秒34なら0001234
のようになります
12m34は01234です
</t>
        </r>
      </text>
    </comment>
    <comment ref="M45" authorId="0" shapeId="0">
      <text>
        <r>
          <rPr>
            <sz val="9"/>
            <color indexed="81"/>
            <rFont val="ＭＳ Ｐゴシック"/>
            <family val="3"/>
            <charset val="128"/>
          </rPr>
          <t xml:space="preserve">記録は半角数字で
12秒34なら0001234
のようになります
12m34は01234です
</t>
        </r>
      </text>
    </comment>
    <comment ref="H46" authorId="0" shapeId="0">
      <text>
        <r>
          <rPr>
            <sz val="9"/>
            <color indexed="81"/>
            <rFont val="ＭＳ Ｐゴシック"/>
            <family val="3"/>
            <charset val="128"/>
          </rPr>
          <t xml:space="preserve">記録は半角数字で
12秒34なら0001234
のようになります
12m34は01234です
</t>
        </r>
      </text>
    </comment>
    <comment ref="J46" authorId="0" shapeId="0">
      <text>
        <r>
          <rPr>
            <sz val="9"/>
            <color indexed="81"/>
            <rFont val="ＭＳ Ｐゴシック"/>
            <family val="3"/>
            <charset val="128"/>
          </rPr>
          <t xml:space="preserve">記録は半角数字で
12秒34なら0001234
のようになります
12m34は01234です
</t>
        </r>
      </text>
    </comment>
    <comment ref="M46" authorId="0" shapeId="0">
      <text>
        <r>
          <rPr>
            <sz val="9"/>
            <color indexed="81"/>
            <rFont val="ＭＳ Ｐゴシック"/>
            <family val="3"/>
            <charset val="128"/>
          </rPr>
          <t xml:space="preserve">記録は半角数字で
12秒34なら0001234
のようになります
12m34は01234です
</t>
        </r>
      </text>
    </comment>
    <comment ref="H47" authorId="0" shapeId="0">
      <text>
        <r>
          <rPr>
            <sz val="9"/>
            <color indexed="81"/>
            <rFont val="ＭＳ Ｐゴシック"/>
            <family val="3"/>
            <charset val="128"/>
          </rPr>
          <t xml:space="preserve">記録は半角数字で
12秒34なら0001234
のようになります
12m34は01234です
</t>
        </r>
      </text>
    </comment>
    <comment ref="J47" authorId="0" shapeId="0">
      <text>
        <r>
          <rPr>
            <sz val="9"/>
            <color indexed="81"/>
            <rFont val="ＭＳ Ｐゴシック"/>
            <family val="3"/>
            <charset val="128"/>
          </rPr>
          <t xml:space="preserve">記録は半角数字で
12秒34なら0001234
のようになります
12m34は01234です
</t>
        </r>
      </text>
    </comment>
    <comment ref="M47" authorId="0" shapeId="0">
      <text>
        <r>
          <rPr>
            <sz val="9"/>
            <color indexed="81"/>
            <rFont val="ＭＳ Ｐゴシック"/>
            <family val="3"/>
            <charset val="128"/>
          </rPr>
          <t xml:space="preserve">記録は半角数字で
12秒34なら0001234
のようになります
12m34は01234です
</t>
        </r>
      </text>
    </comment>
    <comment ref="H48" authorId="0" shapeId="0">
      <text>
        <r>
          <rPr>
            <sz val="9"/>
            <color indexed="81"/>
            <rFont val="ＭＳ Ｐゴシック"/>
            <family val="3"/>
            <charset val="128"/>
          </rPr>
          <t xml:space="preserve">記録は半角数字で
12秒34なら0001234
のようになります
12m34は01234です
</t>
        </r>
      </text>
    </comment>
    <comment ref="J48" authorId="0" shapeId="0">
      <text>
        <r>
          <rPr>
            <sz val="9"/>
            <color indexed="81"/>
            <rFont val="ＭＳ Ｐゴシック"/>
            <family val="3"/>
            <charset val="128"/>
          </rPr>
          <t xml:space="preserve">記録は半角数字で
12秒34なら0001234
のようになります
12m34は01234です
</t>
        </r>
      </text>
    </comment>
    <comment ref="M48" authorId="0" shapeId="0">
      <text>
        <r>
          <rPr>
            <sz val="9"/>
            <color indexed="81"/>
            <rFont val="ＭＳ Ｐゴシック"/>
            <family val="3"/>
            <charset val="128"/>
          </rPr>
          <t xml:space="preserve">記録は半角数字で
12秒34なら0001234
のようになります
12m34は01234です
</t>
        </r>
      </text>
    </comment>
    <comment ref="H49" authorId="0" shapeId="0">
      <text>
        <r>
          <rPr>
            <sz val="9"/>
            <color indexed="81"/>
            <rFont val="ＭＳ Ｐゴシック"/>
            <family val="3"/>
            <charset val="128"/>
          </rPr>
          <t xml:space="preserve">記録は半角数字で
12秒34なら0001234
のようになります
12m34は01234です
</t>
        </r>
      </text>
    </comment>
    <comment ref="J49" authorId="0" shapeId="0">
      <text>
        <r>
          <rPr>
            <sz val="9"/>
            <color indexed="81"/>
            <rFont val="ＭＳ Ｐゴシック"/>
            <family val="3"/>
            <charset val="128"/>
          </rPr>
          <t xml:space="preserve">記録は半角数字で
12秒34なら0001234
のようになります
12m34は01234です
</t>
        </r>
      </text>
    </comment>
    <comment ref="M49" authorId="0" shapeId="0">
      <text>
        <r>
          <rPr>
            <sz val="9"/>
            <color indexed="81"/>
            <rFont val="ＭＳ Ｐゴシック"/>
            <family val="3"/>
            <charset val="128"/>
          </rPr>
          <t xml:space="preserve">記録は半角数字で
12秒34なら0001234
のようになります
12m34は01234です
</t>
        </r>
      </text>
    </comment>
    <comment ref="H50" authorId="0" shapeId="0">
      <text>
        <r>
          <rPr>
            <sz val="9"/>
            <color indexed="81"/>
            <rFont val="ＭＳ Ｐゴシック"/>
            <family val="3"/>
            <charset val="128"/>
          </rPr>
          <t xml:space="preserve">記録は半角数字で
12秒34なら0001234
のようになります
12m34は01234です
</t>
        </r>
      </text>
    </comment>
    <comment ref="J50" authorId="0" shapeId="0">
      <text>
        <r>
          <rPr>
            <sz val="9"/>
            <color indexed="81"/>
            <rFont val="ＭＳ Ｐゴシック"/>
            <family val="3"/>
            <charset val="128"/>
          </rPr>
          <t xml:space="preserve">記録は半角数字で
12秒34なら0001234
のようになります
12m34は01234です
</t>
        </r>
      </text>
    </comment>
    <comment ref="M50" authorId="0" shapeId="0">
      <text>
        <r>
          <rPr>
            <sz val="9"/>
            <color indexed="81"/>
            <rFont val="ＭＳ Ｐゴシック"/>
            <family val="3"/>
            <charset val="128"/>
          </rPr>
          <t xml:space="preserve">記録は半角数字で
12秒34なら0001234
のようになります
12m34は01234です
</t>
        </r>
      </text>
    </comment>
    <comment ref="H51" authorId="0" shapeId="0">
      <text>
        <r>
          <rPr>
            <sz val="9"/>
            <color indexed="81"/>
            <rFont val="ＭＳ Ｐゴシック"/>
            <family val="3"/>
            <charset val="128"/>
          </rPr>
          <t xml:space="preserve">記録は半角数字で
12秒34なら0001234
のようになります
12m34は01234です
</t>
        </r>
      </text>
    </comment>
    <comment ref="J51" authorId="0" shapeId="0">
      <text>
        <r>
          <rPr>
            <sz val="9"/>
            <color indexed="81"/>
            <rFont val="ＭＳ Ｐゴシック"/>
            <family val="3"/>
            <charset val="128"/>
          </rPr>
          <t xml:space="preserve">記録は半角数字で
12秒34なら0001234
のようになります
12m34は01234です
</t>
        </r>
      </text>
    </comment>
    <comment ref="M51" authorId="0" shapeId="0">
      <text>
        <r>
          <rPr>
            <sz val="9"/>
            <color indexed="81"/>
            <rFont val="ＭＳ Ｐゴシック"/>
            <family val="3"/>
            <charset val="128"/>
          </rPr>
          <t xml:space="preserve">記録は半角数字で
12秒34なら0001234
のようになります
12m34は01234です
</t>
        </r>
      </text>
    </comment>
    <comment ref="H52" authorId="0" shapeId="0">
      <text>
        <r>
          <rPr>
            <sz val="9"/>
            <color indexed="81"/>
            <rFont val="ＭＳ Ｐゴシック"/>
            <family val="3"/>
            <charset val="128"/>
          </rPr>
          <t xml:space="preserve">記録は半角数字で
12秒34なら0001234
のようになります
12m34は01234です
</t>
        </r>
      </text>
    </comment>
    <comment ref="J52" authorId="0" shapeId="0">
      <text>
        <r>
          <rPr>
            <sz val="9"/>
            <color indexed="81"/>
            <rFont val="ＭＳ Ｐゴシック"/>
            <family val="3"/>
            <charset val="128"/>
          </rPr>
          <t xml:space="preserve">記録は半角数字で
12秒34なら0001234
のようになります
12m34は01234です
</t>
        </r>
      </text>
    </comment>
    <comment ref="M52" authorId="0" shapeId="0">
      <text>
        <r>
          <rPr>
            <sz val="9"/>
            <color indexed="81"/>
            <rFont val="ＭＳ Ｐゴシック"/>
            <family val="3"/>
            <charset val="128"/>
          </rPr>
          <t xml:space="preserve">記録は半角数字で
12秒34なら0001234
のようになります
12m34は01234です
</t>
        </r>
      </text>
    </comment>
  </commentList>
</comments>
</file>

<file path=xl/comments3.xml><?xml version="1.0" encoding="utf-8"?>
<comments xmlns="http://schemas.openxmlformats.org/spreadsheetml/2006/main">
  <authors>
    <author>澄川　幸助</author>
  </authors>
  <commentList>
    <comment ref="H3" authorId="0" shapeId="0">
      <text>
        <r>
          <rPr>
            <sz val="9"/>
            <color indexed="81"/>
            <rFont val="ＭＳ Ｐゴシック"/>
            <family val="3"/>
            <charset val="128"/>
          </rPr>
          <t xml:space="preserve">記録は半角数字で
12秒34なら0001234
のようになります
12m34は01234です
</t>
        </r>
      </text>
    </comment>
    <comment ref="J3" authorId="0" shapeId="0">
      <text>
        <r>
          <rPr>
            <sz val="9"/>
            <color indexed="81"/>
            <rFont val="ＭＳ Ｐゴシック"/>
            <family val="3"/>
            <charset val="128"/>
          </rPr>
          <t xml:space="preserve">記録は半角数字で
12秒34なら0001234
のようになります
12m34は01234です
</t>
        </r>
      </text>
    </comment>
    <comment ref="M3" authorId="0" shapeId="0">
      <text>
        <r>
          <rPr>
            <sz val="9"/>
            <color indexed="81"/>
            <rFont val="ＭＳ Ｐゴシック"/>
            <family val="3"/>
            <charset val="128"/>
          </rPr>
          <t xml:space="preserve">記録は半角数字で
12秒34なら0001234
のようになります
12m34は01234です
</t>
        </r>
      </text>
    </comment>
    <comment ref="H4" authorId="0" shapeId="0">
      <text>
        <r>
          <rPr>
            <sz val="9"/>
            <color indexed="81"/>
            <rFont val="ＭＳ Ｐゴシック"/>
            <family val="3"/>
            <charset val="128"/>
          </rPr>
          <t xml:space="preserve">記録は半角数字で
12秒34なら0001234
のようになります
12m34は01234です
</t>
        </r>
      </text>
    </comment>
    <comment ref="J4" authorId="0" shapeId="0">
      <text>
        <r>
          <rPr>
            <sz val="9"/>
            <color indexed="81"/>
            <rFont val="ＭＳ Ｐゴシック"/>
            <family val="3"/>
            <charset val="128"/>
          </rPr>
          <t xml:space="preserve">記録は半角数字で
12秒34なら0001234
のようになります
12m34は01234です
</t>
        </r>
      </text>
    </comment>
    <comment ref="M4" authorId="0" shapeId="0">
      <text>
        <r>
          <rPr>
            <sz val="9"/>
            <color indexed="81"/>
            <rFont val="ＭＳ Ｐゴシック"/>
            <family val="3"/>
            <charset val="128"/>
          </rPr>
          <t xml:space="preserve">記録は半角数字で
12秒34なら0001234
のようになります
12m34は01234です
</t>
        </r>
      </text>
    </comment>
    <comment ref="H5" authorId="0" shapeId="0">
      <text>
        <r>
          <rPr>
            <sz val="9"/>
            <color indexed="81"/>
            <rFont val="ＭＳ Ｐゴシック"/>
            <family val="3"/>
            <charset val="128"/>
          </rPr>
          <t xml:space="preserve">記録は半角数字で
12秒34なら0001234
のようになります
12m34は01234です
</t>
        </r>
      </text>
    </comment>
    <comment ref="J5" authorId="0" shapeId="0">
      <text>
        <r>
          <rPr>
            <sz val="9"/>
            <color indexed="81"/>
            <rFont val="ＭＳ Ｐゴシック"/>
            <family val="3"/>
            <charset val="128"/>
          </rPr>
          <t xml:space="preserve">記録は半角数字で
12秒34なら0001234
のようになります
12m34は01234です
</t>
        </r>
      </text>
    </comment>
    <comment ref="M5" authorId="0" shapeId="0">
      <text>
        <r>
          <rPr>
            <sz val="9"/>
            <color indexed="81"/>
            <rFont val="ＭＳ Ｐゴシック"/>
            <family val="3"/>
            <charset val="128"/>
          </rPr>
          <t xml:space="preserve">記録は半角数字で
12秒34なら0001234
のようになります
12m34は01234です
</t>
        </r>
      </text>
    </comment>
    <comment ref="H6" authorId="0" shapeId="0">
      <text>
        <r>
          <rPr>
            <sz val="9"/>
            <color indexed="81"/>
            <rFont val="ＭＳ Ｐゴシック"/>
            <family val="3"/>
            <charset val="128"/>
          </rPr>
          <t xml:space="preserve">記録は半角数字で
12秒34なら0001234
のようになります
12m34は01234です
</t>
        </r>
      </text>
    </comment>
    <comment ref="J6" authorId="0" shapeId="0">
      <text>
        <r>
          <rPr>
            <sz val="9"/>
            <color indexed="81"/>
            <rFont val="ＭＳ Ｐゴシック"/>
            <family val="3"/>
            <charset val="128"/>
          </rPr>
          <t xml:space="preserve">記録は半角数字で
12秒34なら0001234
のようになります
12m34は01234です
</t>
        </r>
      </text>
    </comment>
    <comment ref="M6" authorId="0" shapeId="0">
      <text>
        <r>
          <rPr>
            <sz val="9"/>
            <color indexed="81"/>
            <rFont val="ＭＳ Ｐゴシック"/>
            <family val="3"/>
            <charset val="128"/>
          </rPr>
          <t xml:space="preserve">記録は半角数字で
12秒34なら0001234
のようになります
12m34は01234です
</t>
        </r>
      </text>
    </comment>
    <comment ref="H7" authorId="0" shapeId="0">
      <text>
        <r>
          <rPr>
            <sz val="9"/>
            <color indexed="81"/>
            <rFont val="ＭＳ Ｐゴシック"/>
            <family val="3"/>
            <charset val="128"/>
          </rPr>
          <t xml:space="preserve">記録は半角数字で
12秒34なら0001234
のようになります
12m34は01234です
</t>
        </r>
      </text>
    </comment>
    <comment ref="J7" authorId="0" shapeId="0">
      <text>
        <r>
          <rPr>
            <sz val="9"/>
            <color indexed="81"/>
            <rFont val="ＭＳ Ｐゴシック"/>
            <family val="3"/>
            <charset val="128"/>
          </rPr>
          <t xml:space="preserve">記録は半角数字で
12秒34なら0001234
のようになります
12m34は01234です
</t>
        </r>
      </text>
    </comment>
    <comment ref="M7" authorId="0" shapeId="0">
      <text>
        <r>
          <rPr>
            <sz val="9"/>
            <color indexed="81"/>
            <rFont val="ＭＳ Ｐゴシック"/>
            <family val="3"/>
            <charset val="128"/>
          </rPr>
          <t xml:space="preserve">記録は半角数字で
12秒34なら0001234
のようになります
12m34は01234です
</t>
        </r>
      </text>
    </comment>
    <comment ref="H8" authorId="0" shapeId="0">
      <text>
        <r>
          <rPr>
            <sz val="9"/>
            <color indexed="81"/>
            <rFont val="ＭＳ Ｐゴシック"/>
            <family val="3"/>
            <charset val="128"/>
          </rPr>
          <t xml:space="preserve">記録は半角数字で
12秒34なら0001234
のようになります
12m34は01234です
</t>
        </r>
      </text>
    </comment>
    <comment ref="J8" authorId="0" shapeId="0">
      <text>
        <r>
          <rPr>
            <sz val="9"/>
            <color indexed="81"/>
            <rFont val="ＭＳ Ｐゴシック"/>
            <family val="3"/>
            <charset val="128"/>
          </rPr>
          <t xml:space="preserve">記録は半角数字で
12秒34なら0001234
のようになります
12m34は01234です
</t>
        </r>
      </text>
    </comment>
    <comment ref="M8" authorId="0" shapeId="0">
      <text>
        <r>
          <rPr>
            <sz val="9"/>
            <color indexed="81"/>
            <rFont val="ＭＳ Ｐゴシック"/>
            <family val="3"/>
            <charset val="128"/>
          </rPr>
          <t xml:space="preserve">記録は半角数字で
12秒34なら0001234
のようになります
12m34は01234です
</t>
        </r>
      </text>
    </comment>
    <comment ref="H9" authorId="0" shapeId="0">
      <text>
        <r>
          <rPr>
            <sz val="9"/>
            <color indexed="81"/>
            <rFont val="ＭＳ Ｐゴシック"/>
            <family val="3"/>
            <charset val="128"/>
          </rPr>
          <t xml:space="preserve">記録は半角数字で
12秒34なら0001234
のようになります
12m34は01234です
</t>
        </r>
      </text>
    </comment>
    <comment ref="J9" authorId="0" shapeId="0">
      <text>
        <r>
          <rPr>
            <sz val="9"/>
            <color indexed="81"/>
            <rFont val="ＭＳ Ｐゴシック"/>
            <family val="3"/>
            <charset val="128"/>
          </rPr>
          <t xml:space="preserve">記録は半角数字で
12秒34なら0001234
のようになります
12m34は01234です
</t>
        </r>
      </text>
    </comment>
    <comment ref="M9" authorId="0" shapeId="0">
      <text>
        <r>
          <rPr>
            <sz val="9"/>
            <color indexed="81"/>
            <rFont val="ＭＳ Ｐゴシック"/>
            <family val="3"/>
            <charset val="128"/>
          </rPr>
          <t xml:space="preserve">記録は半角数字で
12秒34なら0001234
のようになります
12m34は01234です
</t>
        </r>
      </text>
    </comment>
    <comment ref="H10" authorId="0" shapeId="0">
      <text>
        <r>
          <rPr>
            <sz val="9"/>
            <color indexed="81"/>
            <rFont val="ＭＳ Ｐゴシック"/>
            <family val="3"/>
            <charset val="128"/>
          </rPr>
          <t xml:space="preserve">記録は半角数字で
12秒34なら0001234
のようになります
12m34は01234です
</t>
        </r>
      </text>
    </comment>
    <comment ref="J10" authorId="0" shapeId="0">
      <text>
        <r>
          <rPr>
            <sz val="9"/>
            <color indexed="81"/>
            <rFont val="ＭＳ Ｐゴシック"/>
            <family val="3"/>
            <charset val="128"/>
          </rPr>
          <t xml:space="preserve">記録は半角数字で
12秒34なら0001234
のようになります
12m34は01234です
</t>
        </r>
      </text>
    </comment>
    <comment ref="M10" authorId="0" shapeId="0">
      <text>
        <r>
          <rPr>
            <sz val="9"/>
            <color indexed="81"/>
            <rFont val="ＭＳ Ｐゴシック"/>
            <family val="3"/>
            <charset val="128"/>
          </rPr>
          <t xml:space="preserve">記録は半角数字で
12秒34なら0001234
のようになります
12m34は01234です
</t>
        </r>
      </text>
    </comment>
    <comment ref="H11" authorId="0" shapeId="0">
      <text>
        <r>
          <rPr>
            <sz val="9"/>
            <color indexed="81"/>
            <rFont val="ＭＳ Ｐゴシック"/>
            <family val="3"/>
            <charset val="128"/>
          </rPr>
          <t xml:space="preserve">記録は半角数字で
12秒34なら0001234
のようになります
12m34は01234です
</t>
        </r>
      </text>
    </comment>
    <comment ref="J11" authorId="0" shapeId="0">
      <text>
        <r>
          <rPr>
            <sz val="9"/>
            <color indexed="81"/>
            <rFont val="ＭＳ Ｐゴシック"/>
            <family val="3"/>
            <charset val="128"/>
          </rPr>
          <t xml:space="preserve">記録は半角数字で
12秒34なら0001234
のようになります
12m34は01234です
</t>
        </r>
      </text>
    </comment>
    <comment ref="M11" authorId="0" shapeId="0">
      <text>
        <r>
          <rPr>
            <sz val="9"/>
            <color indexed="81"/>
            <rFont val="ＭＳ Ｐゴシック"/>
            <family val="3"/>
            <charset val="128"/>
          </rPr>
          <t xml:space="preserve">記録は半角数字で
12秒34なら0001234
のようになります
12m34は01234です
</t>
        </r>
      </text>
    </comment>
    <comment ref="H12" authorId="0" shapeId="0">
      <text>
        <r>
          <rPr>
            <sz val="9"/>
            <color indexed="81"/>
            <rFont val="ＭＳ Ｐゴシック"/>
            <family val="3"/>
            <charset val="128"/>
          </rPr>
          <t xml:space="preserve">記録は半角数字で
12秒34なら0001234
のようになります
12m34は01234です
</t>
        </r>
      </text>
    </comment>
    <comment ref="J12" authorId="0" shapeId="0">
      <text>
        <r>
          <rPr>
            <sz val="9"/>
            <color indexed="81"/>
            <rFont val="ＭＳ Ｐゴシック"/>
            <family val="3"/>
            <charset val="128"/>
          </rPr>
          <t xml:space="preserve">記録は半角数字で
12秒34なら0001234
のようになります
12m34は01234です
</t>
        </r>
      </text>
    </comment>
    <comment ref="M12" authorId="0" shapeId="0">
      <text>
        <r>
          <rPr>
            <sz val="9"/>
            <color indexed="81"/>
            <rFont val="ＭＳ Ｐゴシック"/>
            <family val="3"/>
            <charset val="128"/>
          </rPr>
          <t xml:space="preserve">記録は半角数字で
12秒34なら0001234
のようになります
12m34は01234です
</t>
        </r>
      </text>
    </comment>
    <comment ref="H13" authorId="0" shapeId="0">
      <text>
        <r>
          <rPr>
            <sz val="9"/>
            <color indexed="81"/>
            <rFont val="ＭＳ Ｐゴシック"/>
            <family val="3"/>
            <charset val="128"/>
          </rPr>
          <t xml:space="preserve">記録は半角数字で
12秒34なら0001234
のようになります
12m34は01234です
</t>
        </r>
      </text>
    </comment>
    <comment ref="J13" authorId="0" shapeId="0">
      <text>
        <r>
          <rPr>
            <sz val="9"/>
            <color indexed="81"/>
            <rFont val="ＭＳ Ｐゴシック"/>
            <family val="3"/>
            <charset val="128"/>
          </rPr>
          <t xml:space="preserve">記録は半角数字で
12秒34なら0001234
のようになります
12m34は01234です
</t>
        </r>
      </text>
    </comment>
    <comment ref="M13" authorId="0" shapeId="0">
      <text>
        <r>
          <rPr>
            <sz val="9"/>
            <color indexed="81"/>
            <rFont val="ＭＳ Ｐゴシック"/>
            <family val="3"/>
            <charset val="128"/>
          </rPr>
          <t xml:space="preserve">記録は半角数字で
12秒34なら0001234
のようになります
12m34は01234です
</t>
        </r>
      </text>
    </comment>
    <comment ref="H14" authorId="0" shapeId="0">
      <text>
        <r>
          <rPr>
            <sz val="9"/>
            <color indexed="81"/>
            <rFont val="ＭＳ Ｐゴシック"/>
            <family val="3"/>
            <charset val="128"/>
          </rPr>
          <t xml:space="preserve">記録は半角数字で
12秒34なら0001234
のようになります
12m34は01234です
</t>
        </r>
      </text>
    </comment>
    <comment ref="J14" authorId="0" shapeId="0">
      <text>
        <r>
          <rPr>
            <sz val="9"/>
            <color indexed="81"/>
            <rFont val="ＭＳ Ｐゴシック"/>
            <family val="3"/>
            <charset val="128"/>
          </rPr>
          <t xml:space="preserve">記録は半角数字で
12秒34なら0001234
のようになります
12m34は01234です
</t>
        </r>
      </text>
    </comment>
    <comment ref="M14" authorId="0" shapeId="0">
      <text>
        <r>
          <rPr>
            <sz val="9"/>
            <color indexed="81"/>
            <rFont val="ＭＳ Ｐゴシック"/>
            <family val="3"/>
            <charset val="128"/>
          </rPr>
          <t xml:space="preserve">記録は半角数字で
12秒34なら0001234
のようになります
12m34は01234です
</t>
        </r>
      </text>
    </comment>
    <comment ref="H15" authorId="0" shapeId="0">
      <text>
        <r>
          <rPr>
            <sz val="9"/>
            <color indexed="81"/>
            <rFont val="ＭＳ Ｐゴシック"/>
            <family val="3"/>
            <charset val="128"/>
          </rPr>
          <t xml:space="preserve">記録は半角数字で
12秒34なら0001234
のようになります
12m34は01234です
</t>
        </r>
      </text>
    </comment>
    <comment ref="J15" authorId="0" shapeId="0">
      <text>
        <r>
          <rPr>
            <sz val="9"/>
            <color indexed="81"/>
            <rFont val="ＭＳ Ｐゴシック"/>
            <family val="3"/>
            <charset val="128"/>
          </rPr>
          <t xml:space="preserve">記録は半角数字で
12秒34なら0001234
のようになります
12m34は01234です
</t>
        </r>
      </text>
    </comment>
    <comment ref="M15" authorId="0" shapeId="0">
      <text>
        <r>
          <rPr>
            <sz val="9"/>
            <color indexed="81"/>
            <rFont val="ＭＳ Ｐゴシック"/>
            <family val="3"/>
            <charset val="128"/>
          </rPr>
          <t xml:space="preserve">記録は半角数字で
12秒34なら0001234
のようになります
12m34は01234です
</t>
        </r>
      </text>
    </comment>
    <comment ref="H16" authorId="0" shapeId="0">
      <text>
        <r>
          <rPr>
            <sz val="9"/>
            <color indexed="81"/>
            <rFont val="ＭＳ Ｐゴシック"/>
            <family val="3"/>
            <charset val="128"/>
          </rPr>
          <t xml:space="preserve">記録は半角数字で
12秒34なら0001234
のようになります
12m34は01234です
</t>
        </r>
      </text>
    </comment>
    <comment ref="J16" authorId="0" shapeId="0">
      <text>
        <r>
          <rPr>
            <sz val="9"/>
            <color indexed="81"/>
            <rFont val="ＭＳ Ｐゴシック"/>
            <family val="3"/>
            <charset val="128"/>
          </rPr>
          <t xml:space="preserve">記録は半角数字で
12秒34なら0001234
のようになります
12m34は01234です
</t>
        </r>
      </text>
    </comment>
    <comment ref="M16" authorId="0" shapeId="0">
      <text>
        <r>
          <rPr>
            <sz val="9"/>
            <color indexed="81"/>
            <rFont val="ＭＳ Ｐゴシック"/>
            <family val="3"/>
            <charset val="128"/>
          </rPr>
          <t xml:space="preserve">記録は半角数字で
12秒34なら0001234
のようになります
12m34は01234です
</t>
        </r>
      </text>
    </comment>
    <comment ref="H17" authorId="0" shapeId="0">
      <text>
        <r>
          <rPr>
            <sz val="9"/>
            <color indexed="81"/>
            <rFont val="ＭＳ Ｐゴシック"/>
            <family val="3"/>
            <charset val="128"/>
          </rPr>
          <t xml:space="preserve">記録は半角数字で
12秒34なら0001234
のようになります
12m34は01234です
</t>
        </r>
      </text>
    </comment>
    <comment ref="J17" authorId="0" shapeId="0">
      <text>
        <r>
          <rPr>
            <sz val="9"/>
            <color indexed="81"/>
            <rFont val="ＭＳ Ｐゴシック"/>
            <family val="3"/>
            <charset val="128"/>
          </rPr>
          <t xml:space="preserve">記録は半角数字で
12秒34なら0001234
のようになります
12m34は01234です
</t>
        </r>
      </text>
    </comment>
    <comment ref="M17" authorId="0" shapeId="0">
      <text>
        <r>
          <rPr>
            <sz val="9"/>
            <color indexed="81"/>
            <rFont val="ＭＳ Ｐゴシック"/>
            <family val="3"/>
            <charset val="128"/>
          </rPr>
          <t xml:space="preserve">記録は半角数字で
12秒34なら0001234
のようになります
12m34は01234です
</t>
        </r>
      </text>
    </comment>
    <comment ref="H18" authorId="0" shapeId="0">
      <text>
        <r>
          <rPr>
            <sz val="9"/>
            <color indexed="81"/>
            <rFont val="ＭＳ Ｐゴシック"/>
            <family val="3"/>
            <charset val="128"/>
          </rPr>
          <t xml:space="preserve">記録は半角数字で
12秒34なら0001234
のようになります
12m34は01234です
</t>
        </r>
      </text>
    </comment>
    <comment ref="J18" authorId="0" shapeId="0">
      <text>
        <r>
          <rPr>
            <sz val="9"/>
            <color indexed="81"/>
            <rFont val="ＭＳ Ｐゴシック"/>
            <family val="3"/>
            <charset val="128"/>
          </rPr>
          <t xml:space="preserve">記録は半角数字で
12秒34なら0001234
のようになります
12m34は01234です
</t>
        </r>
      </text>
    </comment>
    <comment ref="M18" authorId="0" shapeId="0">
      <text>
        <r>
          <rPr>
            <sz val="9"/>
            <color indexed="81"/>
            <rFont val="ＭＳ Ｐゴシック"/>
            <family val="3"/>
            <charset val="128"/>
          </rPr>
          <t xml:space="preserve">記録は半角数字で
12秒34なら0001234
のようになります
12m34は01234です
</t>
        </r>
      </text>
    </comment>
    <comment ref="H19" authorId="0" shapeId="0">
      <text>
        <r>
          <rPr>
            <sz val="9"/>
            <color indexed="81"/>
            <rFont val="ＭＳ Ｐゴシック"/>
            <family val="3"/>
            <charset val="128"/>
          </rPr>
          <t xml:space="preserve">記録は半角数字で
12秒34なら0001234
のようになります
12m34は01234です
</t>
        </r>
      </text>
    </comment>
    <comment ref="J19" authorId="0" shapeId="0">
      <text>
        <r>
          <rPr>
            <sz val="9"/>
            <color indexed="81"/>
            <rFont val="ＭＳ Ｐゴシック"/>
            <family val="3"/>
            <charset val="128"/>
          </rPr>
          <t xml:space="preserve">記録は半角数字で
12秒34なら0001234
のようになります
12m34は01234です
</t>
        </r>
      </text>
    </comment>
    <comment ref="M19" authorId="0" shapeId="0">
      <text>
        <r>
          <rPr>
            <sz val="9"/>
            <color indexed="81"/>
            <rFont val="ＭＳ Ｐゴシック"/>
            <family val="3"/>
            <charset val="128"/>
          </rPr>
          <t xml:space="preserve">記録は半角数字で
12秒34なら0001234
のようになります
12m34は01234です
</t>
        </r>
      </text>
    </comment>
    <comment ref="H20" authorId="0" shapeId="0">
      <text>
        <r>
          <rPr>
            <sz val="9"/>
            <color indexed="81"/>
            <rFont val="ＭＳ Ｐゴシック"/>
            <family val="3"/>
            <charset val="128"/>
          </rPr>
          <t xml:space="preserve">記録は半角数字で
12秒34なら0001234
のようになります
12m34は01234です
</t>
        </r>
      </text>
    </comment>
    <comment ref="J20" authorId="0" shapeId="0">
      <text>
        <r>
          <rPr>
            <sz val="9"/>
            <color indexed="81"/>
            <rFont val="ＭＳ Ｐゴシック"/>
            <family val="3"/>
            <charset val="128"/>
          </rPr>
          <t xml:space="preserve">記録は半角数字で
12秒34なら0001234
のようになります
12m34は01234です
</t>
        </r>
      </text>
    </comment>
    <comment ref="M20" authorId="0" shapeId="0">
      <text>
        <r>
          <rPr>
            <sz val="9"/>
            <color indexed="81"/>
            <rFont val="ＭＳ Ｐゴシック"/>
            <family val="3"/>
            <charset val="128"/>
          </rPr>
          <t xml:space="preserve">記録は半角数字で
12秒34なら0001234
のようになります
12m34は01234です
</t>
        </r>
      </text>
    </comment>
    <comment ref="H21" authorId="0" shapeId="0">
      <text>
        <r>
          <rPr>
            <sz val="9"/>
            <color indexed="81"/>
            <rFont val="ＭＳ Ｐゴシック"/>
            <family val="3"/>
            <charset val="128"/>
          </rPr>
          <t xml:space="preserve">記録は半角数字で
12秒34なら0001234
のようになります
12m34は01234です
</t>
        </r>
      </text>
    </comment>
    <comment ref="J21" authorId="0" shapeId="0">
      <text>
        <r>
          <rPr>
            <sz val="9"/>
            <color indexed="81"/>
            <rFont val="ＭＳ Ｐゴシック"/>
            <family val="3"/>
            <charset val="128"/>
          </rPr>
          <t xml:space="preserve">記録は半角数字で
12秒34なら0001234
のようになります
12m34は01234です
</t>
        </r>
      </text>
    </comment>
    <comment ref="M21" authorId="0" shapeId="0">
      <text>
        <r>
          <rPr>
            <sz val="9"/>
            <color indexed="81"/>
            <rFont val="ＭＳ Ｐゴシック"/>
            <family val="3"/>
            <charset val="128"/>
          </rPr>
          <t xml:space="preserve">記録は半角数字で
12秒34なら0001234
のようになります
12m34は01234です
</t>
        </r>
      </text>
    </comment>
    <comment ref="H22" authorId="0" shapeId="0">
      <text>
        <r>
          <rPr>
            <sz val="9"/>
            <color indexed="81"/>
            <rFont val="ＭＳ Ｐゴシック"/>
            <family val="3"/>
            <charset val="128"/>
          </rPr>
          <t xml:space="preserve">記録は半角数字で
12秒34なら0001234
のようになります
12m34は01234です
</t>
        </r>
      </text>
    </comment>
    <comment ref="J22" authorId="0" shapeId="0">
      <text>
        <r>
          <rPr>
            <sz val="9"/>
            <color indexed="81"/>
            <rFont val="ＭＳ Ｐゴシック"/>
            <family val="3"/>
            <charset val="128"/>
          </rPr>
          <t xml:space="preserve">記録は半角数字で
12秒34なら0001234
のようになります
12m34は01234です
</t>
        </r>
      </text>
    </comment>
    <comment ref="M22" authorId="0" shapeId="0">
      <text>
        <r>
          <rPr>
            <sz val="9"/>
            <color indexed="81"/>
            <rFont val="ＭＳ Ｐゴシック"/>
            <family val="3"/>
            <charset val="128"/>
          </rPr>
          <t xml:space="preserve">記録は半角数字で
12秒34なら0001234
のようになります
12m34は01234です
</t>
        </r>
      </text>
    </comment>
    <comment ref="H23" authorId="0" shapeId="0">
      <text>
        <r>
          <rPr>
            <sz val="9"/>
            <color indexed="81"/>
            <rFont val="ＭＳ Ｐゴシック"/>
            <family val="3"/>
            <charset val="128"/>
          </rPr>
          <t xml:space="preserve">記録は半角数字で
12秒34なら0001234
のようになります
12m34は01234です
</t>
        </r>
      </text>
    </comment>
    <comment ref="J23" authorId="0" shapeId="0">
      <text>
        <r>
          <rPr>
            <sz val="9"/>
            <color indexed="81"/>
            <rFont val="ＭＳ Ｐゴシック"/>
            <family val="3"/>
            <charset val="128"/>
          </rPr>
          <t xml:space="preserve">記録は半角数字で
12秒34なら0001234
のようになります
12m34は01234です
</t>
        </r>
      </text>
    </comment>
    <comment ref="M23" authorId="0" shapeId="0">
      <text>
        <r>
          <rPr>
            <sz val="9"/>
            <color indexed="81"/>
            <rFont val="ＭＳ Ｐゴシック"/>
            <family val="3"/>
            <charset val="128"/>
          </rPr>
          <t xml:space="preserve">記録は半角数字で
12秒34なら0001234
のようになります
12m34は01234です
</t>
        </r>
      </text>
    </comment>
    <comment ref="H24" authorId="0" shapeId="0">
      <text>
        <r>
          <rPr>
            <sz val="9"/>
            <color indexed="81"/>
            <rFont val="ＭＳ Ｐゴシック"/>
            <family val="3"/>
            <charset val="128"/>
          </rPr>
          <t xml:space="preserve">記録は半角数字で
12秒34なら0001234
のようになります
12m34は01234です
</t>
        </r>
      </text>
    </comment>
    <comment ref="J24" authorId="0" shapeId="0">
      <text>
        <r>
          <rPr>
            <sz val="9"/>
            <color indexed="81"/>
            <rFont val="ＭＳ Ｐゴシック"/>
            <family val="3"/>
            <charset val="128"/>
          </rPr>
          <t xml:space="preserve">記録は半角数字で
12秒34なら0001234
のようになります
12m34は01234です
</t>
        </r>
      </text>
    </comment>
    <comment ref="M24" authorId="0" shapeId="0">
      <text>
        <r>
          <rPr>
            <sz val="9"/>
            <color indexed="81"/>
            <rFont val="ＭＳ Ｐゴシック"/>
            <family val="3"/>
            <charset val="128"/>
          </rPr>
          <t xml:space="preserve">記録は半角数字で
12秒34なら0001234
のようになります
12m34は01234です
</t>
        </r>
      </text>
    </comment>
    <comment ref="H25" authorId="0" shapeId="0">
      <text>
        <r>
          <rPr>
            <sz val="9"/>
            <color indexed="81"/>
            <rFont val="ＭＳ Ｐゴシック"/>
            <family val="3"/>
            <charset val="128"/>
          </rPr>
          <t xml:space="preserve">記録は半角数字で
12秒34なら0001234
のようになります
12m34は01234です
</t>
        </r>
      </text>
    </comment>
    <comment ref="J25" authorId="0" shapeId="0">
      <text>
        <r>
          <rPr>
            <sz val="9"/>
            <color indexed="81"/>
            <rFont val="ＭＳ Ｐゴシック"/>
            <family val="3"/>
            <charset val="128"/>
          </rPr>
          <t xml:space="preserve">記録は半角数字で
12秒34なら0001234
のようになります
12m34は01234です
</t>
        </r>
      </text>
    </comment>
    <comment ref="M25" authorId="0" shapeId="0">
      <text>
        <r>
          <rPr>
            <sz val="9"/>
            <color indexed="81"/>
            <rFont val="ＭＳ Ｐゴシック"/>
            <family val="3"/>
            <charset val="128"/>
          </rPr>
          <t xml:space="preserve">記録は半角数字で
12秒34なら0001234
のようになります
12m34は01234です
</t>
        </r>
      </text>
    </comment>
    <comment ref="H26" authorId="0" shapeId="0">
      <text>
        <r>
          <rPr>
            <sz val="9"/>
            <color indexed="81"/>
            <rFont val="ＭＳ Ｐゴシック"/>
            <family val="3"/>
            <charset val="128"/>
          </rPr>
          <t xml:space="preserve">記録は半角数字で
12秒34なら0001234
のようになります
12m34は01234です
</t>
        </r>
      </text>
    </comment>
    <comment ref="J26" authorId="0" shapeId="0">
      <text>
        <r>
          <rPr>
            <sz val="9"/>
            <color indexed="81"/>
            <rFont val="ＭＳ Ｐゴシック"/>
            <family val="3"/>
            <charset val="128"/>
          </rPr>
          <t xml:space="preserve">記録は半角数字で
12秒34なら0001234
のようになります
12m34は01234です
</t>
        </r>
      </text>
    </comment>
    <comment ref="M26" authorId="0" shapeId="0">
      <text>
        <r>
          <rPr>
            <sz val="9"/>
            <color indexed="81"/>
            <rFont val="ＭＳ Ｐゴシック"/>
            <family val="3"/>
            <charset val="128"/>
          </rPr>
          <t xml:space="preserve">記録は半角数字で
12秒34なら0001234
のようになります
12m34は01234です
</t>
        </r>
      </text>
    </comment>
    <comment ref="H27" authorId="0" shapeId="0">
      <text>
        <r>
          <rPr>
            <sz val="9"/>
            <color indexed="81"/>
            <rFont val="ＭＳ Ｐゴシック"/>
            <family val="3"/>
            <charset val="128"/>
          </rPr>
          <t xml:space="preserve">記録は半角数字で
12秒34なら0001234
のようになります
12m34は01234です
</t>
        </r>
      </text>
    </comment>
    <comment ref="J27" authorId="0" shapeId="0">
      <text>
        <r>
          <rPr>
            <sz val="9"/>
            <color indexed="81"/>
            <rFont val="ＭＳ Ｐゴシック"/>
            <family val="3"/>
            <charset val="128"/>
          </rPr>
          <t xml:space="preserve">記録は半角数字で
12秒34なら0001234
のようになります
12m34は01234です
</t>
        </r>
      </text>
    </comment>
    <comment ref="M27" authorId="0" shapeId="0">
      <text>
        <r>
          <rPr>
            <sz val="9"/>
            <color indexed="81"/>
            <rFont val="ＭＳ Ｐゴシック"/>
            <family val="3"/>
            <charset val="128"/>
          </rPr>
          <t xml:space="preserve">記録は半角数字で
12秒34なら0001234
のようになります
12m34は01234です
</t>
        </r>
      </text>
    </comment>
    <comment ref="H28" authorId="0" shapeId="0">
      <text>
        <r>
          <rPr>
            <sz val="9"/>
            <color indexed="81"/>
            <rFont val="ＭＳ Ｐゴシック"/>
            <family val="3"/>
            <charset val="128"/>
          </rPr>
          <t xml:space="preserve">記録は半角数字で
12秒34なら0001234
のようになります
12m34は01234です
</t>
        </r>
      </text>
    </comment>
    <comment ref="J28" authorId="0" shapeId="0">
      <text>
        <r>
          <rPr>
            <sz val="9"/>
            <color indexed="81"/>
            <rFont val="ＭＳ Ｐゴシック"/>
            <family val="3"/>
            <charset val="128"/>
          </rPr>
          <t xml:space="preserve">記録は半角数字で
12秒34なら0001234
のようになります
12m34は01234です
</t>
        </r>
      </text>
    </comment>
    <comment ref="M28" authorId="0" shapeId="0">
      <text>
        <r>
          <rPr>
            <sz val="9"/>
            <color indexed="81"/>
            <rFont val="ＭＳ Ｐゴシック"/>
            <family val="3"/>
            <charset val="128"/>
          </rPr>
          <t xml:space="preserve">記録は半角数字で
12秒34なら0001234
のようになります
12m34は01234です
</t>
        </r>
      </text>
    </comment>
    <comment ref="H29" authorId="0" shapeId="0">
      <text>
        <r>
          <rPr>
            <sz val="9"/>
            <color indexed="81"/>
            <rFont val="ＭＳ Ｐゴシック"/>
            <family val="3"/>
            <charset val="128"/>
          </rPr>
          <t xml:space="preserve">記録は半角数字で
12秒34なら0001234
のようになります
12m34は01234です
</t>
        </r>
      </text>
    </comment>
    <comment ref="J29" authorId="0" shapeId="0">
      <text>
        <r>
          <rPr>
            <sz val="9"/>
            <color indexed="81"/>
            <rFont val="ＭＳ Ｐゴシック"/>
            <family val="3"/>
            <charset val="128"/>
          </rPr>
          <t xml:space="preserve">記録は半角数字で
12秒34なら0001234
のようになります
12m34は01234です
</t>
        </r>
      </text>
    </comment>
    <comment ref="M29" authorId="0" shapeId="0">
      <text>
        <r>
          <rPr>
            <sz val="9"/>
            <color indexed="81"/>
            <rFont val="ＭＳ Ｐゴシック"/>
            <family val="3"/>
            <charset val="128"/>
          </rPr>
          <t xml:space="preserve">記録は半角数字で
12秒34なら0001234
のようになります
12m34は01234です
</t>
        </r>
      </text>
    </comment>
    <comment ref="H30" authorId="0" shapeId="0">
      <text>
        <r>
          <rPr>
            <sz val="9"/>
            <color indexed="81"/>
            <rFont val="ＭＳ Ｐゴシック"/>
            <family val="3"/>
            <charset val="128"/>
          </rPr>
          <t xml:space="preserve">記録は半角数字で
12秒34なら0001234
のようになります
12m34は01234です
</t>
        </r>
      </text>
    </comment>
    <comment ref="J30" authorId="0" shapeId="0">
      <text>
        <r>
          <rPr>
            <sz val="9"/>
            <color indexed="81"/>
            <rFont val="ＭＳ Ｐゴシック"/>
            <family val="3"/>
            <charset val="128"/>
          </rPr>
          <t xml:space="preserve">記録は半角数字で
12秒34なら0001234
のようになります
12m34は01234です
</t>
        </r>
      </text>
    </comment>
    <comment ref="M30" authorId="0" shapeId="0">
      <text>
        <r>
          <rPr>
            <sz val="9"/>
            <color indexed="81"/>
            <rFont val="ＭＳ Ｐゴシック"/>
            <family val="3"/>
            <charset val="128"/>
          </rPr>
          <t xml:space="preserve">記録は半角数字で
12秒34なら0001234
のようになります
12m34は01234です
</t>
        </r>
      </text>
    </comment>
    <comment ref="H31" authorId="0" shapeId="0">
      <text>
        <r>
          <rPr>
            <sz val="9"/>
            <color indexed="81"/>
            <rFont val="ＭＳ Ｐゴシック"/>
            <family val="3"/>
            <charset val="128"/>
          </rPr>
          <t xml:space="preserve">記録は半角数字で
12秒34なら0001234
のようになります
12m34は01234です
</t>
        </r>
      </text>
    </comment>
    <comment ref="J31" authorId="0" shapeId="0">
      <text>
        <r>
          <rPr>
            <sz val="9"/>
            <color indexed="81"/>
            <rFont val="ＭＳ Ｐゴシック"/>
            <family val="3"/>
            <charset val="128"/>
          </rPr>
          <t xml:space="preserve">記録は半角数字で
12秒34なら0001234
のようになります
12m34は01234です
</t>
        </r>
      </text>
    </comment>
    <comment ref="M31" authorId="0" shapeId="0">
      <text>
        <r>
          <rPr>
            <sz val="9"/>
            <color indexed="81"/>
            <rFont val="ＭＳ Ｐゴシック"/>
            <family val="3"/>
            <charset val="128"/>
          </rPr>
          <t xml:space="preserve">記録は半角数字で
12秒34なら0001234
のようになります
12m34は01234です
</t>
        </r>
      </text>
    </comment>
    <comment ref="H32" authorId="0" shapeId="0">
      <text>
        <r>
          <rPr>
            <sz val="9"/>
            <color indexed="81"/>
            <rFont val="ＭＳ Ｐゴシック"/>
            <family val="3"/>
            <charset val="128"/>
          </rPr>
          <t xml:space="preserve">記録は半角数字で
12秒34なら0001234
のようになります
12m34は01234です
</t>
        </r>
      </text>
    </comment>
    <comment ref="J32" authorId="0" shapeId="0">
      <text>
        <r>
          <rPr>
            <sz val="9"/>
            <color indexed="81"/>
            <rFont val="ＭＳ Ｐゴシック"/>
            <family val="3"/>
            <charset val="128"/>
          </rPr>
          <t xml:space="preserve">記録は半角数字で
12秒34なら0001234
のようになります
12m34は01234です
</t>
        </r>
      </text>
    </comment>
    <comment ref="M32" authorId="0" shapeId="0">
      <text>
        <r>
          <rPr>
            <sz val="9"/>
            <color indexed="81"/>
            <rFont val="ＭＳ Ｐゴシック"/>
            <family val="3"/>
            <charset val="128"/>
          </rPr>
          <t xml:space="preserve">記録は半角数字で
12秒34なら0001234
のようになります
12m34は01234です
</t>
        </r>
      </text>
    </comment>
    <comment ref="H33" authorId="0" shapeId="0">
      <text>
        <r>
          <rPr>
            <sz val="9"/>
            <color indexed="81"/>
            <rFont val="ＭＳ Ｐゴシック"/>
            <family val="3"/>
            <charset val="128"/>
          </rPr>
          <t xml:space="preserve">記録は半角数字で
12秒34なら0001234
のようになります
12m34は01234です
</t>
        </r>
      </text>
    </comment>
    <comment ref="J33" authorId="0" shapeId="0">
      <text>
        <r>
          <rPr>
            <sz val="9"/>
            <color indexed="81"/>
            <rFont val="ＭＳ Ｐゴシック"/>
            <family val="3"/>
            <charset val="128"/>
          </rPr>
          <t xml:space="preserve">記録は半角数字で
12秒34なら0001234
のようになります
12m34は01234です
</t>
        </r>
      </text>
    </comment>
    <comment ref="M33" authorId="0" shapeId="0">
      <text>
        <r>
          <rPr>
            <sz val="9"/>
            <color indexed="81"/>
            <rFont val="ＭＳ Ｐゴシック"/>
            <family val="3"/>
            <charset val="128"/>
          </rPr>
          <t xml:space="preserve">記録は半角数字で
12秒34なら0001234
のようになります
12m34は01234です
</t>
        </r>
      </text>
    </comment>
    <comment ref="H34" authorId="0" shapeId="0">
      <text>
        <r>
          <rPr>
            <sz val="9"/>
            <color indexed="81"/>
            <rFont val="ＭＳ Ｐゴシック"/>
            <family val="3"/>
            <charset val="128"/>
          </rPr>
          <t xml:space="preserve">記録は半角数字で
12秒34なら0001234
のようになります
12m34は01234です
</t>
        </r>
      </text>
    </comment>
    <comment ref="J34" authorId="0" shapeId="0">
      <text>
        <r>
          <rPr>
            <sz val="9"/>
            <color indexed="81"/>
            <rFont val="ＭＳ Ｐゴシック"/>
            <family val="3"/>
            <charset val="128"/>
          </rPr>
          <t xml:space="preserve">記録は半角数字で
12秒34なら0001234
のようになります
12m34は01234です
</t>
        </r>
      </text>
    </comment>
    <comment ref="M34" authorId="0" shapeId="0">
      <text>
        <r>
          <rPr>
            <sz val="9"/>
            <color indexed="81"/>
            <rFont val="ＭＳ Ｐゴシック"/>
            <family val="3"/>
            <charset val="128"/>
          </rPr>
          <t xml:space="preserve">記録は半角数字で
12秒34なら0001234
のようになります
12m34は01234です
</t>
        </r>
      </text>
    </comment>
    <comment ref="H35" authorId="0" shapeId="0">
      <text>
        <r>
          <rPr>
            <sz val="9"/>
            <color indexed="81"/>
            <rFont val="ＭＳ Ｐゴシック"/>
            <family val="3"/>
            <charset val="128"/>
          </rPr>
          <t xml:space="preserve">記録は半角数字で
12秒34なら0001234
のようになります
12m34は01234です
</t>
        </r>
      </text>
    </comment>
    <comment ref="J35" authorId="0" shapeId="0">
      <text>
        <r>
          <rPr>
            <sz val="9"/>
            <color indexed="81"/>
            <rFont val="ＭＳ Ｐゴシック"/>
            <family val="3"/>
            <charset val="128"/>
          </rPr>
          <t xml:space="preserve">記録は半角数字で
12秒34なら0001234
のようになります
12m34は01234です
</t>
        </r>
      </text>
    </comment>
    <comment ref="M35" authorId="0" shapeId="0">
      <text>
        <r>
          <rPr>
            <sz val="9"/>
            <color indexed="81"/>
            <rFont val="ＭＳ Ｐゴシック"/>
            <family val="3"/>
            <charset val="128"/>
          </rPr>
          <t xml:space="preserve">記録は半角数字で
12秒34なら0001234
のようになります
12m34は01234です
</t>
        </r>
      </text>
    </comment>
    <comment ref="H36" authorId="0" shapeId="0">
      <text>
        <r>
          <rPr>
            <sz val="9"/>
            <color indexed="81"/>
            <rFont val="ＭＳ Ｐゴシック"/>
            <family val="3"/>
            <charset val="128"/>
          </rPr>
          <t xml:space="preserve">記録は半角数字で
12秒34なら0001234
のようになります
12m34は01234です
</t>
        </r>
      </text>
    </comment>
    <comment ref="J36" authorId="0" shapeId="0">
      <text>
        <r>
          <rPr>
            <sz val="9"/>
            <color indexed="81"/>
            <rFont val="ＭＳ Ｐゴシック"/>
            <family val="3"/>
            <charset val="128"/>
          </rPr>
          <t xml:space="preserve">記録は半角数字で
12秒34なら0001234
のようになります
12m34は01234です
</t>
        </r>
      </text>
    </comment>
    <comment ref="M36" authorId="0" shapeId="0">
      <text>
        <r>
          <rPr>
            <sz val="9"/>
            <color indexed="81"/>
            <rFont val="ＭＳ Ｐゴシック"/>
            <family val="3"/>
            <charset val="128"/>
          </rPr>
          <t xml:space="preserve">記録は半角数字で
12秒34なら0001234
のようになります
12m34は01234です
</t>
        </r>
      </text>
    </comment>
    <comment ref="H37" authorId="0" shapeId="0">
      <text>
        <r>
          <rPr>
            <sz val="9"/>
            <color indexed="81"/>
            <rFont val="ＭＳ Ｐゴシック"/>
            <family val="3"/>
            <charset val="128"/>
          </rPr>
          <t xml:space="preserve">記録は半角数字で
12秒34なら0001234
のようになります
12m34は01234です
</t>
        </r>
      </text>
    </comment>
    <comment ref="J37" authorId="0" shapeId="0">
      <text>
        <r>
          <rPr>
            <sz val="9"/>
            <color indexed="81"/>
            <rFont val="ＭＳ Ｐゴシック"/>
            <family val="3"/>
            <charset val="128"/>
          </rPr>
          <t xml:space="preserve">記録は半角数字で
12秒34なら0001234
のようになります
12m34は01234です
</t>
        </r>
      </text>
    </comment>
    <comment ref="M37" authorId="0" shapeId="0">
      <text>
        <r>
          <rPr>
            <sz val="9"/>
            <color indexed="81"/>
            <rFont val="ＭＳ Ｐゴシック"/>
            <family val="3"/>
            <charset val="128"/>
          </rPr>
          <t xml:space="preserve">記録は半角数字で
12秒34なら0001234
のようになります
12m34は01234です
</t>
        </r>
      </text>
    </comment>
    <comment ref="H38" authorId="0" shapeId="0">
      <text>
        <r>
          <rPr>
            <sz val="9"/>
            <color indexed="81"/>
            <rFont val="ＭＳ Ｐゴシック"/>
            <family val="3"/>
            <charset val="128"/>
          </rPr>
          <t xml:space="preserve">記録は半角数字で
12秒34なら0001234
のようになります
12m34は01234です
</t>
        </r>
      </text>
    </comment>
    <comment ref="J38" authorId="0" shapeId="0">
      <text>
        <r>
          <rPr>
            <sz val="9"/>
            <color indexed="81"/>
            <rFont val="ＭＳ Ｐゴシック"/>
            <family val="3"/>
            <charset val="128"/>
          </rPr>
          <t xml:space="preserve">記録は半角数字で
12秒34なら0001234
のようになります
12m34は01234です
</t>
        </r>
      </text>
    </comment>
    <comment ref="M38" authorId="0" shapeId="0">
      <text>
        <r>
          <rPr>
            <sz val="9"/>
            <color indexed="81"/>
            <rFont val="ＭＳ Ｐゴシック"/>
            <family val="3"/>
            <charset val="128"/>
          </rPr>
          <t xml:space="preserve">記録は半角数字で
12秒34なら0001234
のようになります
12m34は01234です
</t>
        </r>
      </text>
    </comment>
    <comment ref="H39" authorId="0" shapeId="0">
      <text>
        <r>
          <rPr>
            <sz val="9"/>
            <color indexed="81"/>
            <rFont val="ＭＳ Ｐゴシック"/>
            <family val="3"/>
            <charset val="128"/>
          </rPr>
          <t xml:space="preserve">記録は半角数字で
12秒34なら0001234
のようになります
12m34は01234です
</t>
        </r>
      </text>
    </comment>
    <comment ref="J39" authorId="0" shapeId="0">
      <text>
        <r>
          <rPr>
            <sz val="9"/>
            <color indexed="81"/>
            <rFont val="ＭＳ Ｐゴシック"/>
            <family val="3"/>
            <charset val="128"/>
          </rPr>
          <t xml:space="preserve">記録は半角数字で
12秒34なら0001234
のようになります
12m34は01234です
</t>
        </r>
      </text>
    </comment>
    <comment ref="M39" authorId="0" shapeId="0">
      <text>
        <r>
          <rPr>
            <sz val="9"/>
            <color indexed="81"/>
            <rFont val="ＭＳ Ｐゴシック"/>
            <family val="3"/>
            <charset val="128"/>
          </rPr>
          <t xml:space="preserve">記録は半角数字で
12秒34なら0001234
のようになります
12m34は01234です
</t>
        </r>
      </text>
    </comment>
    <comment ref="H40" authorId="0" shapeId="0">
      <text>
        <r>
          <rPr>
            <sz val="9"/>
            <color indexed="81"/>
            <rFont val="ＭＳ Ｐゴシック"/>
            <family val="3"/>
            <charset val="128"/>
          </rPr>
          <t xml:space="preserve">記録は半角数字で
12秒34なら0001234
のようになります
12m34は01234です
</t>
        </r>
      </text>
    </comment>
    <comment ref="J40" authorId="0" shapeId="0">
      <text>
        <r>
          <rPr>
            <sz val="9"/>
            <color indexed="81"/>
            <rFont val="ＭＳ Ｐゴシック"/>
            <family val="3"/>
            <charset val="128"/>
          </rPr>
          <t xml:space="preserve">記録は半角数字で
12秒34なら0001234
のようになります
12m34は01234です
</t>
        </r>
      </text>
    </comment>
    <comment ref="M40" authorId="0" shapeId="0">
      <text>
        <r>
          <rPr>
            <sz val="9"/>
            <color indexed="81"/>
            <rFont val="ＭＳ Ｐゴシック"/>
            <family val="3"/>
            <charset val="128"/>
          </rPr>
          <t xml:space="preserve">記録は半角数字で
12秒34なら0001234
のようになります
12m34は01234です
</t>
        </r>
      </text>
    </comment>
    <comment ref="H41" authorId="0" shapeId="0">
      <text>
        <r>
          <rPr>
            <sz val="9"/>
            <color indexed="81"/>
            <rFont val="ＭＳ Ｐゴシック"/>
            <family val="3"/>
            <charset val="128"/>
          </rPr>
          <t xml:space="preserve">記録は半角数字で
12秒34なら0001234
のようになります
12m34は01234です
</t>
        </r>
      </text>
    </comment>
    <comment ref="J41" authorId="0" shapeId="0">
      <text>
        <r>
          <rPr>
            <sz val="9"/>
            <color indexed="81"/>
            <rFont val="ＭＳ Ｐゴシック"/>
            <family val="3"/>
            <charset val="128"/>
          </rPr>
          <t xml:space="preserve">記録は半角数字で
12秒34なら0001234
のようになります
12m34は01234です
</t>
        </r>
      </text>
    </comment>
    <comment ref="M41" authorId="0" shapeId="0">
      <text>
        <r>
          <rPr>
            <sz val="9"/>
            <color indexed="81"/>
            <rFont val="ＭＳ Ｐゴシック"/>
            <family val="3"/>
            <charset val="128"/>
          </rPr>
          <t xml:space="preserve">記録は半角数字で
12秒34なら0001234
のようになります
12m34は01234です
</t>
        </r>
      </text>
    </comment>
    <comment ref="H42" authorId="0" shapeId="0">
      <text>
        <r>
          <rPr>
            <sz val="9"/>
            <color indexed="81"/>
            <rFont val="ＭＳ Ｐゴシック"/>
            <family val="3"/>
            <charset val="128"/>
          </rPr>
          <t xml:space="preserve">記録は半角数字で
12秒34なら0001234
のようになります
12m34は01234です
</t>
        </r>
      </text>
    </comment>
    <comment ref="J42" authorId="0" shapeId="0">
      <text>
        <r>
          <rPr>
            <sz val="9"/>
            <color indexed="81"/>
            <rFont val="ＭＳ Ｐゴシック"/>
            <family val="3"/>
            <charset val="128"/>
          </rPr>
          <t xml:space="preserve">記録は半角数字で
12秒34なら0001234
のようになります
12m34は01234です
</t>
        </r>
      </text>
    </comment>
    <comment ref="M42" authorId="0" shapeId="0">
      <text>
        <r>
          <rPr>
            <sz val="9"/>
            <color indexed="81"/>
            <rFont val="ＭＳ Ｐゴシック"/>
            <family val="3"/>
            <charset val="128"/>
          </rPr>
          <t xml:space="preserve">記録は半角数字で
12秒34なら0001234
のようになります
12m34は01234です
</t>
        </r>
      </text>
    </comment>
    <comment ref="H43" authorId="0" shapeId="0">
      <text>
        <r>
          <rPr>
            <sz val="9"/>
            <color indexed="81"/>
            <rFont val="ＭＳ Ｐゴシック"/>
            <family val="3"/>
            <charset val="128"/>
          </rPr>
          <t xml:space="preserve">記録は半角数字で
12秒34なら0001234
のようになります
12m34は01234です
</t>
        </r>
      </text>
    </comment>
    <comment ref="J43" authorId="0" shapeId="0">
      <text>
        <r>
          <rPr>
            <sz val="9"/>
            <color indexed="81"/>
            <rFont val="ＭＳ Ｐゴシック"/>
            <family val="3"/>
            <charset val="128"/>
          </rPr>
          <t xml:space="preserve">記録は半角数字で
12秒34なら0001234
のようになります
12m34は01234です
</t>
        </r>
      </text>
    </comment>
    <comment ref="M43" authorId="0" shapeId="0">
      <text>
        <r>
          <rPr>
            <sz val="9"/>
            <color indexed="81"/>
            <rFont val="ＭＳ Ｐゴシック"/>
            <family val="3"/>
            <charset val="128"/>
          </rPr>
          <t xml:space="preserve">記録は半角数字で
12秒34なら0001234
のようになります
12m34は01234です
</t>
        </r>
      </text>
    </comment>
    <comment ref="H44" authorId="0" shapeId="0">
      <text>
        <r>
          <rPr>
            <sz val="9"/>
            <color indexed="81"/>
            <rFont val="ＭＳ Ｐゴシック"/>
            <family val="3"/>
            <charset val="128"/>
          </rPr>
          <t xml:space="preserve">記録は半角数字で
12秒34なら0001234
のようになります
12m34は01234です
</t>
        </r>
      </text>
    </comment>
    <comment ref="J44" authorId="0" shapeId="0">
      <text>
        <r>
          <rPr>
            <sz val="9"/>
            <color indexed="81"/>
            <rFont val="ＭＳ Ｐゴシック"/>
            <family val="3"/>
            <charset val="128"/>
          </rPr>
          <t xml:space="preserve">記録は半角数字で
12秒34なら0001234
のようになります
12m34は01234です
</t>
        </r>
      </text>
    </comment>
    <comment ref="M44" authorId="0" shapeId="0">
      <text>
        <r>
          <rPr>
            <sz val="9"/>
            <color indexed="81"/>
            <rFont val="ＭＳ Ｐゴシック"/>
            <family val="3"/>
            <charset val="128"/>
          </rPr>
          <t xml:space="preserve">記録は半角数字で
12秒34なら0001234
のようになります
12m34は01234です
</t>
        </r>
      </text>
    </comment>
    <comment ref="H45" authorId="0" shapeId="0">
      <text>
        <r>
          <rPr>
            <sz val="9"/>
            <color indexed="81"/>
            <rFont val="ＭＳ Ｐゴシック"/>
            <family val="3"/>
            <charset val="128"/>
          </rPr>
          <t xml:space="preserve">記録は半角数字で
12秒34なら0001234
のようになります
12m34は01234です
</t>
        </r>
      </text>
    </comment>
    <comment ref="J45" authorId="0" shapeId="0">
      <text>
        <r>
          <rPr>
            <sz val="9"/>
            <color indexed="81"/>
            <rFont val="ＭＳ Ｐゴシック"/>
            <family val="3"/>
            <charset val="128"/>
          </rPr>
          <t xml:space="preserve">記録は半角数字で
12秒34なら0001234
のようになります
12m34は01234です
</t>
        </r>
      </text>
    </comment>
    <comment ref="M45" authorId="0" shapeId="0">
      <text>
        <r>
          <rPr>
            <sz val="9"/>
            <color indexed="81"/>
            <rFont val="ＭＳ Ｐゴシック"/>
            <family val="3"/>
            <charset val="128"/>
          </rPr>
          <t xml:space="preserve">記録は半角数字で
12秒34なら0001234
のようになります
12m34は01234です
</t>
        </r>
      </text>
    </comment>
    <comment ref="H46" authorId="0" shapeId="0">
      <text>
        <r>
          <rPr>
            <sz val="9"/>
            <color indexed="81"/>
            <rFont val="ＭＳ Ｐゴシック"/>
            <family val="3"/>
            <charset val="128"/>
          </rPr>
          <t xml:space="preserve">記録は半角数字で
12秒34なら0001234
のようになります
12m34は01234です
</t>
        </r>
      </text>
    </comment>
    <comment ref="J46" authorId="0" shapeId="0">
      <text>
        <r>
          <rPr>
            <sz val="9"/>
            <color indexed="81"/>
            <rFont val="ＭＳ Ｐゴシック"/>
            <family val="3"/>
            <charset val="128"/>
          </rPr>
          <t xml:space="preserve">記録は半角数字で
12秒34なら0001234
のようになります
12m34は01234です
</t>
        </r>
      </text>
    </comment>
    <comment ref="M46" authorId="0" shapeId="0">
      <text>
        <r>
          <rPr>
            <sz val="9"/>
            <color indexed="81"/>
            <rFont val="ＭＳ Ｐゴシック"/>
            <family val="3"/>
            <charset val="128"/>
          </rPr>
          <t xml:space="preserve">記録は半角数字で
12秒34なら0001234
のようになります
12m34は01234です
</t>
        </r>
      </text>
    </comment>
    <comment ref="H47" authorId="0" shapeId="0">
      <text>
        <r>
          <rPr>
            <sz val="9"/>
            <color indexed="81"/>
            <rFont val="ＭＳ Ｐゴシック"/>
            <family val="3"/>
            <charset val="128"/>
          </rPr>
          <t xml:space="preserve">記録は半角数字で
12秒34なら0001234
のようになります
12m34は01234です
</t>
        </r>
      </text>
    </comment>
    <comment ref="J47" authorId="0" shapeId="0">
      <text>
        <r>
          <rPr>
            <sz val="9"/>
            <color indexed="81"/>
            <rFont val="ＭＳ Ｐゴシック"/>
            <family val="3"/>
            <charset val="128"/>
          </rPr>
          <t xml:space="preserve">記録は半角数字で
12秒34なら0001234
のようになります
12m34は01234です
</t>
        </r>
      </text>
    </comment>
    <comment ref="M47" authorId="0" shapeId="0">
      <text>
        <r>
          <rPr>
            <sz val="9"/>
            <color indexed="81"/>
            <rFont val="ＭＳ Ｐゴシック"/>
            <family val="3"/>
            <charset val="128"/>
          </rPr>
          <t xml:space="preserve">記録は半角数字で
12秒34なら0001234
のようになります
12m34は01234です
</t>
        </r>
      </text>
    </comment>
    <comment ref="H48" authorId="0" shapeId="0">
      <text>
        <r>
          <rPr>
            <sz val="9"/>
            <color indexed="81"/>
            <rFont val="ＭＳ Ｐゴシック"/>
            <family val="3"/>
            <charset val="128"/>
          </rPr>
          <t xml:space="preserve">記録は半角数字で
12秒34なら0001234
のようになります
12m34は01234です
</t>
        </r>
      </text>
    </comment>
    <comment ref="J48" authorId="0" shapeId="0">
      <text>
        <r>
          <rPr>
            <sz val="9"/>
            <color indexed="81"/>
            <rFont val="ＭＳ Ｐゴシック"/>
            <family val="3"/>
            <charset val="128"/>
          </rPr>
          <t xml:space="preserve">記録は半角数字で
12秒34なら0001234
のようになります
12m34は01234です
</t>
        </r>
      </text>
    </comment>
    <comment ref="M48" authorId="0" shapeId="0">
      <text>
        <r>
          <rPr>
            <sz val="9"/>
            <color indexed="81"/>
            <rFont val="ＭＳ Ｐゴシック"/>
            <family val="3"/>
            <charset val="128"/>
          </rPr>
          <t xml:space="preserve">記録は半角数字で
12秒34なら0001234
のようになります
12m34は01234です
</t>
        </r>
      </text>
    </comment>
    <comment ref="H49" authorId="0" shapeId="0">
      <text>
        <r>
          <rPr>
            <sz val="9"/>
            <color indexed="81"/>
            <rFont val="ＭＳ Ｐゴシック"/>
            <family val="3"/>
            <charset val="128"/>
          </rPr>
          <t xml:space="preserve">記録は半角数字で
12秒34なら0001234
のようになります
12m34は01234です
</t>
        </r>
      </text>
    </comment>
    <comment ref="J49" authorId="0" shapeId="0">
      <text>
        <r>
          <rPr>
            <sz val="9"/>
            <color indexed="81"/>
            <rFont val="ＭＳ Ｐゴシック"/>
            <family val="3"/>
            <charset val="128"/>
          </rPr>
          <t xml:space="preserve">記録は半角数字で
12秒34なら0001234
のようになります
12m34は01234です
</t>
        </r>
      </text>
    </comment>
    <comment ref="M49" authorId="0" shapeId="0">
      <text>
        <r>
          <rPr>
            <sz val="9"/>
            <color indexed="81"/>
            <rFont val="ＭＳ Ｐゴシック"/>
            <family val="3"/>
            <charset val="128"/>
          </rPr>
          <t xml:space="preserve">記録は半角数字で
12秒34なら0001234
のようになります
12m34は01234です
</t>
        </r>
      </text>
    </comment>
    <comment ref="H50" authorId="0" shapeId="0">
      <text>
        <r>
          <rPr>
            <sz val="9"/>
            <color indexed="81"/>
            <rFont val="ＭＳ Ｐゴシック"/>
            <family val="3"/>
            <charset val="128"/>
          </rPr>
          <t xml:space="preserve">記録は半角数字で
12秒34なら0001234
のようになります
12m34は01234です
</t>
        </r>
      </text>
    </comment>
    <comment ref="J50" authorId="0" shapeId="0">
      <text>
        <r>
          <rPr>
            <sz val="9"/>
            <color indexed="81"/>
            <rFont val="ＭＳ Ｐゴシック"/>
            <family val="3"/>
            <charset val="128"/>
          </rPr>
          <t xml:space="preserve">記録は半角数字で
12秒34なら0001234
のようになります
12m34は01234です
</t>
        </r>
      </text>
    </comment>
    <comment ref="M50" authorId="0" shapeId="0">
      <text>
        <r>
          <rPr>
            <sz val="9"/>
            <color indexed="81"/>
            <rFont val="ＭＳ Ｐゴシック"/>
            <family val="3"/>
            <charset val="128"/>
          </rPr>
          <t xml:space="preserve">記録は半角数字で
12秒34なら0001234
のようになります
12m34は01234です
</t>
        </r>
      </text>
    </comment>
    <comment ref="H51" authorId="0" shapeId="0">
      <text>
        <r>
          <rPr>
            <sz val="9"/>
            <color indexed="81"/>
            <rFont val="ＭＳ Ｐゴシック"/>
            <family val="3"/>
            <charset val="128"/>
          </rPr>
          <t xml:space="preserve">記録は半角数字で
12秒34なら0001234
のようになります
12m34は01234です
</t>
        </r>
      </text>
    </comment>
    <comment ref="J51" authorId="0" shapeId="0">
      <text>
        <r>
          <rPr>
            <sz val="9"/>
            <color indexed="81"/>
            <rFont val="ＭＳ Ｐゴシック"/>
            <family val="3"/>
            <charset val="128"/>
          </rPr>
          <t xml:space="preserve">記録は半角数字で
12秒34なら0001234
のようになります
12m34は01234です
</t>
        </r>
      </text>
    </comment>
    <comment ref="M51" authorId="0" shapeId="0">
      <text>
        <r>
          <rPr>
            <sz val="9"/>
            <color indexed="81"/>
            <rFont val="ＭＳ Ｐゴシック"/>
            <family val="3"/>
            <charset val="128"/>
          </rPr>
          <t xml:space="preserve">記録は半角数字で
12秒34なら0001234
のようになります
12m34は01234です
</t>
        </r>
      </text>
    </comment>
    <comment ref="H52" authorId="0" shapeId="0">
      <text>
        <r>
          <rPr>
            <sz val="9"/>
            <color indexed="81"/>
            <rFont val="ＭＳ Ｐゴシック"/>
            <family val="3"/>
            <charset val="128"/>
          </rPr>
          <t xml:space="preserve">記録は半角数字で
12秒34なら0001234
のようになります
12m34は01234です
</t>
        </r>
      </text>
    </comment>
    <comment ref="J52" authorId="0" shapeId="0">
      <text>
        <r>
          <rPr>
            <sz val="9"/>
            <color indexed="81"/>
            <rFont val="ＭＳ Ｐゴシック"/>
            <family val="3"/>
            <charset val="128"/>
          </rPr>
          <t xml:space="preserve">記録は半角数字で
12秒34なら0001234
のようになります
12m34は01234です
</t>
        </r>
      </text>
    </comment>
    <comment ref="M52" authorId="0" shapeId="0">
      <text>
        <r>
          <rPr>
            <sz val="9"/>
            <color indexed="81"/>
            <rFont val="ＭＳ Ｐゴシック"/>
            <family val="3"/>
            <charset val="128"/>
          </rPr>
          <t xml:space="preserve">記録は半角数字で
12秒34なら0001234
のようになります
12m34は01234です
</t>
        </r>
      </text>
    </comment>
  </commentList>
</comments>
</file>

<file path=xl/sharedStrings.xml><?xml version="1.0" encoding="utf-8"?>
<sst xmlns="http://schemas.openxmlformats.org/spreadsheetml/2006/main" count="820" uniqueCount="483">
  <si>
    <t>ﾅﾝﾊﾞｰｶｰﾄﾞ</t>
    <phoneticPr fontId="2"/>
  </si>
  <si>
    <t>氏名</t>
    <rPh sb="0" eb="2">
      <t>シメイ</t>
    </rPh>
    <phoneticPr fontId="2"/>
  </si>
  <si>
    <t>ﾌﾘｶﾞﾅ</t>
    <phoneticPr fontId="2"/>
  </si>
  <si>
    <t>種目１</t>
    <rPh sb="0" eb="2">
      <t>シュモク</t>
    </rPh>
    <phoneticPr fontId="2"/>
  </si>
  <si>
    <t>記録１</t>
    <rPh sb="0" eb="2">
      <t>キロク</t>
    </rPh>
    <phoneticPr fontId="2"/>
  </si>
  <si>
    <t>種目２</t>
    <rPh sb="0" eb="2">
      <t>シュモク</t>
    </rPh>
    <phoneticPr fontId="2"/>
  </si>
  <si>
    <t>記録２</t>
    <rPh sb="0" eb="2">
      <t>キロク</t>
    </rPh>
    <phoneticPr fontId="2"/>
  </si>
  <si>
    <t>種目３</t>
    <rPh sb="0" eb="2">
      <t>シュモク</t>
    </rPh>
    <phoneticPr fontId="2"/>
  </si>
  <si>
    <t>記録３</t>
    <rPh sb="0" eb="2">
      <t>キロク</t>
    </rPh>
    <phoneticPr fontId="2"/>
  </si>
  <si>
    <t>トラック種目は7桁
フィールド種目は5桁</t>
    <rPh sb="4" eb="6">
      <t>シュモク</t>
    </rPh>
    <rPh sb="8" eb="9">
      <t>ケタ</t>
    </rPh>
    <rPh sb="15" eb="17">
      <t>シュモク</t>
    </rPh>
    <rPh sb="19" eb="20">
      <t>ケタ</t>
    </rPh>
    <phoneticPr fontId="2"/>
  </si>
  <si>
    <t>リストから選ぶ
種別に注意</t>
    <rPh sb="5" eb="6">
      <t>エラ</t>
    </rPh>
    <rPh sb="8" eb="10">
      <t>シュベツ</t>
    </rPh>
    <rPh sb="11" eb="13">
      <t>チュウイ</t>
    </rPh>
    <phoneticPr fontId="2"/>
  </si>
  <si>
    <t>半角カタカナで
姓と名の間は
半角スペース</t>
    <rPh sb="0" eb="2">
      <t>ハンカク</t>
    </rPh>
    <rPh sb="8" eb="9">
      <t>セイ</t>
    </rPh>
    <rPh sb="10" eb="11">
      <t>メイ</t>
    </rPh>
    <rPh sb="12" eb="13">
      <t>アイダ</t>
    </rPh>
    <rPh sb="15" eb="17">
      <t>ハンカク</t>
    </rPh>
    <phoneticPr fontId="2"/>
  </si>
  <si>
    <t>学年</t>
    <rPh sb="0" eb="2">
      <t>ガクネン</t>
    </rPh>
    <phoneticPr fontId="2"/>
  </si>
  <si>
    <t>半角数字で（）に
入力</t>
    <rPh sb="0" eb="2">
      <t>ハンカク</t>
    </rPh>
    <rPh sb="2" eb="4">
      <t>スウジ</t>
    </rPh>
    <rPh sb="9" eb="11">
      <t>ニュウリョク</t>
    </rPh>
    <phoneticPr fontId="2"/>
  </si>
  <si>
    <t>全角漢字で
姓と名の間は
全角スペース</t>
    <rPh sb="0" eb="2">
      <t>ゼンカク</t>
    </rPh>
    <rPh sb="2" eb="4">
      <t>カンジ</t>
    </rPh>
    <rPh sb="6" eb="7">
      <t>セイ</t>
    </rPh>
    <rPh sb="8" eb="9">
      <t>メイ</t>
    </rPh>
    <rPh sb="10" eb="11">
      <t>アイダ</t>
    </rPh>
    <rPh sb="13" eb="15">
      <t>ゼンカク</t>
    </rPh>
    <phoneticPr fontId="2"/>
  </si>
  <si>
    <t>半角数字</t>
    <rPh sb="0" eb="2">
      <t>ハンカク</t>
    </rPh>
    <rPh sb="2" eb="4">
      <t>スウジ</t>
    </rPh>
    <phoneticPr fontId="2"/>
  </si>
  <si>
    <t>0001234</t>
    <phoneticPr fontId="2"/>
  </si>
  <si>
    <t>男子</t>
    <rPh sb="0" eb="2">
      <t>ダンシ</t>
    </rPh>
    <phoneticPr fontId="2"/>
  </si>
  <si>
    <t>小豆島</t>
  </si>
  <si>
    <t>土庄</t>
  </si>
  <si>
    <t>津田</t>
  </si>
  <si>
    <t>高松</t>
  </si>
  <si>
    <t>高松商</t>
  </si>
  <si>
    <t>坂出</t>
  </si>
  <si>
    <t>丸亀</t>
  </si>
  <si>
    <t>丸亀城西</t>
  </si>
  <si>
    <t>高瀬</t>
  </si>
  <si>
    <t>笠田</t>
  </si>
  <si>
    <t>観音寺一</t>
  </si>
  <si>
    <t>観音寺中央</t>
  </si>
  <si>
    <t>高松一</t>
  </si>
  <si>
    <t>高松西</t>
  </si>
  <si>
    <t>高松北</t>
  </si>
  <si>
    <t>香川中央</t>
  </si>
  <si>
    <t>英明</t>
  </si>
  <si>
    <t>藤井</t>
  </si>
  <si>
    <t>尽誠学園</t>
  </si>
  <si>
    <t>香川西</t>
  </si>
  <si>
    <t>走幅跳</t>
    <rPh sb="0" eb="1">
      <t>ハシ</t>
    </rPh>
    <rPh sb="1" eb="3">
      <t>ハバト</t>
    </rPh>
    <phoneticPr fontId="2"/>
  </si>
  <si>
    <t>0023456</t>
    <phoneticPr fontId="2"/>
  </si>
  <si>
    <t>１５００ｍ</t>
    <phoneticPr fontId="2"/>
  </si>
  <si>
    <t>0時間02分34秒56</t>
    <rPh sb="1" eb="3">
      <t>ジカン</t>
    </rPh>
    <rPh sb="5" eb="6">
      <t>フン</t>
    </rPh>
    <rPh sb="8" eb="9">
      <t>ビョウ</t>
    </rPh>
    <phoneticPr fontId="2"/>
  </si>
  <si>
    <t>0時間00分12秒34</t>
    <rPh sb="1" eb="3">
      <t>ジカン</t>
    </rPh>
    <rPh sb="5" eb="6">
      <t>フン</t>
    </rPh>
    <rPh sb="8" eb="9">
      <t>ビョウ</t>
    </rPh>
    <phoneticPr fontId="2"/>
  </si>
  <si>
    <t>所属コード</t>
    <rPh sb="0" eb="2">
      <t>ショゾク</t>
    </rPh>
    <phoneticPr fontId="2"/>
  </si>
  <si>
    <t>女子</t>
    <rPh sb="0" eb="2">
      <t>ジョシ</t>
    </rPh>
    <phoneticPr fontId="2"/>
  </si>
  <si>
    <t>個人種目数</t>
    <rPh sb="0" eb="2">
      <t>コジン</t>
    </rPh>
    <rPh sb="2" eb="4">
      <t>シュモク</t>
    </rPh>
    <rPh sb="4" eb="5">
      <t>スウ</t>
    </rPh>
    <phoneticPr fontId="2"/>
  </si>
  <si>
    <t>リレー</t>
    <phoneticPr fontId="2"/>
  </si>
  <si>
    <t>計</t>
    <rPh sb="0" eb="1">
      <t>ケイ</t>
    </rPh>
    <phoneticPr fontId="2"/>
  </si>
  <si>
    <t>参加料</t>
    <rPh sb="0" eb="3">
      <t>サンカリョウ</t>
    </rPh>
    <phoneticPr fontId="2"/>
  </si>
  <si>
    <t>添付した別紙の内容で、標記大会に参加申し込みをいたします。</t>
    <rPh sb="0" eb="2">
      <t>テンプ</t>
    </rPh>
    <rPh sb="4" eb="6">
      <t>ベッシ</t>
    </rPh>
    <rPh sb="7" eb="9">
      <t>ナイヨウ</t>
    </rPh>
    <rPh sb="11" eb="13">
      <t>ヒョウキ</t>
    </rPh>
    <rPh sb="13" eb="15">
      <t>タイカイ</t>
    </rPh>
    <rPh sb="16" eb="18">
      <t>サンカ</t>
    </rPh>
    <rPh sb="18" eb="19">
      <t>モウ</t>
    </rPh>
    <rPh sb="20" eb="21">
      <t>コ</t>
    </rPh>
    <phoneticPr fontId="2"/>
  </si>
  <si>
    <t>所属名</t>
    <rPh sb="0" eb="2">
      <t>ショゾク</t>
    </rPh>
    <rPh sb="2" eb="3">
      <t>メイ</t>
    </rPh>
    <phoneticPr fontId="2"/>
  </si>
  <si>
    <t>印</t>
    <rPh sb="0" eb="1">
      <t>イン</t>
    </rPh>
    <phoneticPr fontId="2"/>
  </si>
  <si>
    <t>責任者連絡用電話</t>
    <rPh sb="0" eb="3">
      <t>セキニンシャ</t>
    </rPh>
    <rPh sb="3" eb="5">
      <t>レンラク</t>
    </rPh>
    <rPh sb="5" eb="6">
      <t>ヨウ</t>
    </rPh>
    <rPh sb="6" eb="8">
      <t>デンワ</t>
    </rPh>
    <phoneticPr fontId="2"/>
  </si>
  <si>
    <t>高松工業高専</t>
  </si>
  <si>
    <t>詫間電波工業高専</t>
  </si>
  <si>
    <t>三本松</t>
  </si>
  <si>
    <t>石田</t>
  </si>
  <si>
    <t>志度</t>
  </si>
  <si>
    <t>高松東</t>
  </si>
  <si>
    <t>高松工</t>
  </si>
  <si>
    <t>高松南</t>
  </si>
  <si>
    <t>農業経営</t>
  </si>
  <si>
    <t>飯山</t>
  </si>
  <si>
    <t>坂出商業</t>
  </si>
  <si>
    <t>坂出工</t>
  </si>
  <si>
    <t>多度津</t>
  </si>
  <si>
    <t>善通寺一</t>
  </si>
  <si>
    <t>琴平</t>
  </si>
  <si>
    <t>三豊工</t>
  </si>
  <si>
    <t>高松桜井</t>
  </si>
  <si>
    <t>三木</t>
  </si>
  <si>
    <t>香川聾</t>
  </si>
  <si>
    <t>香川中部養護</t>
  </si>
  <si>
    <t>香川丸亀養護</t>
  </si>
  <si>
    <t>藤井学園寒川</t>
  </si>
  <si>
    <t>高松中央</t>
  </si>
  <si>
    <t>大手前高松</t>
  </si>
  <si>
    <t>坂出第一</t>
  </si>
  <si>
    <t>香川県大手前</t>
  </si>
  <si>
    <t>香川誠陵</t>
  </si>
  <si>
    <t>丸亀大手前</t>
  </si>
  <si>
    <t>高校所属コード</t>
    <rPh sb="0" eb="2">
      <t>コウコウ</t>
    </rPh>
    <rPh sb="2" eb="4">
      <t>ショゾク</t>
    </rPh>
    <phoneticPr fontId="2"/>
  </si>
  <si>
    <t>ﾌﾘｶﾞﾅ</t>
    <phoneticPr fontId="2"/>
  </si>
  <si>
    <t>←全角6桁まで</t>
    <rPh sb="1" eb="3">
      <t>ゼンカク</t>
    </rPh>
    <rPh sb="4" eb="5">
      <t>ケタ</t>
    </rPh>
    <phoneticPr fontId="2"/>
  </si>
  <si>
    <t>←半角数字6桁</t>
    <rPh sb="1" eb="3">
      <t>ハンカク</t>
    </rPh>
    <rPh sb="3" eb="5">
      <t>スウジ</t>
    </rPh>
    <rPh sb="6" eb="7">
      <t>ケタ</t>
    </rPh>
    <phoneticPr fontId="2"/>
  </si>
  <si>
    <t>←半角カタカナ8桁まで</t>
    <rPh sb="1" eb="3">
      <t>ハンカク</t>
    </rPh>
    <rPh sb="8" eb="9">
      <t>ケタ</t>
    </rPh>
    <phoneticPr fontId="2"/>
  </si>
  <si>
    <t>香川県</t>
    <rPh sb="0" eb="3">
      <t>カガワケン</t>
    </rPh>
    <phoneticPr fontId="2"/>
  </si>
  <si>
    <t>１００ｍ</t>
    <phoneticPr fontId="2"/>
  </si>
  <si>
    <t>00634</t>
    <phoneticPr fontId="2"/>
  </si>
  <si>
    <t>００６ｍ３４</t>
    <phoneticPr fontId="2"/>
  </si>
  <si>
    <t>所属略称</t>
    <rPh sb="0" eb="2">
      <t>ショゾク</t>
    </rPh>
    <rPh sb="2" eb="4">
      <t>リャクショウ</t>
    </rPh>
    <phoneticPr fontId="2"/>
  </si>
  <si>
    <t>リレー申し込み</t>
    <rPh sb="3" eb="4">
      <t>モウ</t>
    </rPh>
    <rPh sb="5" eb="6">
      <t>コ</t>
    </rPh>
    <phoneticPr fontId="2"/>
  </si>
  <si>
    <t>リスト選択</t>
    <rPh sb="3" eb="5">
      <t>センタク</t>
    </rPh>
    <phoneticPr fontId="2"/>
  </si>
  <si>
    <t>選択</t>
    <rPh sb="0" eb="2">
      <t>センタク</t>
    </rPh>
    <phoneticPr fontId="2"/>
  </si>
  <si>
    <t>記録は5桁</t>
    <rPh sb="0" eb="2">
      <t>キロク</t>
    </rPh>
    <rPh sb="4" eb="5">
      <t>ケタ</t>
    </rPh>
    <phoneticPr fontId="2"/>
  </si>
  <si>
    <t>例５６秒３０
05630</t>
    <rPh sb="0" eb="1">
      <t>レイ</t>
    </rPh>
    <rPh sb="3" eb="4">
      <t>ビョウ</t>
    </rPh>
    <phoneticPr fontId="2"/>
  </si>
  <si>
    <t>選手はナンバーを記入、半角数字</t>
    <rPh sb="0" eb="2">
      <t>センシュ</t>
    </rPh>
    <rPh sb="8" eb="10">
      <t>キニュウ</t>
    </rPh>
    <rPh sb="11" eb="13">
      <t>ハンカク</t>
    </rPh>
    <rPh sb="13" eb="15">
      <t>スウジ</t>
    </rPh>
    <phoneticPr fontId="2"/>
  </si>
  <si>
    <t>種目</t>
    <rPh sb="0" eb="2">
      <t>シュモク</t>
    </rPh>
    <phoneticPr fontId="2"/>
  </si>
  <si>
    <t>チームコード</t>
    <phoneticPr fontId="2"/>
  </si>
  <si>
    <t>A・B</t>
    <phoneticPr fontId="2"/>
  </si>
  <si>
    <t>記録</t>
    <rPh sb="0" eb="2">
      <t>キロク</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</si>
  <si>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</si>
  <si>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</si>
  <si>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</si>
  <si>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</si>
  <si>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</si>
  <si>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</si>
  <si>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男子４００R</t>
    <rPh sb="0" eb="2">
      <t>ダンシ</t>
    </rPh>
    <phoneticPr fontId="2"/>
  </si>
  <si>
    <t>A</t>
    <phoneticPr fontId="2"/>
  </si>
  <si>
    <t>B</t>
    <phoneticPr fontId="2"/>
  </si>
  <si>
    <t>女子４００R</t>
    <rPh sb="0" eb="2">
      <t>ジョシ</t>
    </rPh>
    <phoneticPr fontId="2"/>
  </si>
  <si>
    <t>C</t>
    <phoneticPr fontId="2"/>
  </si>
  <si>
    <t>D</t>
    <phoneticPr fontId="2"/>
  </si>
  <si>
    <t>E</t>
    <phoneticPr fontId="2"/>
  </si>
  <si>
    <t>略称ﾖﾐｶﾞﾅ</t>
    <rPh sb="0" eb="2">
      <t>リャクショウ</t>
    </rPh>
    <phoneticPr fontId="2"/>
  </si>
  <si>
    <t>略称校名</t>
    <rPh sb="0" eb="2">
      <t>リャクショウ</t>
    </rPh>
    <rPh sb="2" eb="4">
      <t>コウメイ</t>
    </rPh>
    <phoneticPr fontId="2"/>
  </si>
  <si>
    <t>男子1600R</t>
    <rPh sb="0" eb="2">
      <t>ダンシ</t>
    </rPh>
    <phoneticPr fontId="2"/>
  </si>
  <si>
    <t>女子1600R</t>
    <rPh sb="0" eb="2">
      <t>ジョシ</t>
    </rPh>
    <phoneticPr fontId="2"/>
  </si>
  <si>
    <t>略称</t>
    <rPh sb="0" eb="2">
      <t>リャクショウ</t>
    </rPh>
    <phoneticPr fontId="2"/>
  </si>
  <si>
    <t>香川県中学</t>
    <rPh sb="0" eb="3">
      <t>カガワケン</t>
    </rPh>
    <rPh sb="3" eb="5">
      <t>チュウガク</t>
    </rPh>
    <phoneticPr fontId="2"/>
  </si>
  <si>
    <t>香川県高校</t>
    <rPh sb="0" eb="3">
      <t>カガワケン</t>
    </rPh>
    <rPh sb="3" eb="5">
      <t>コウコウ</t>
    </rPh>
    <phoneticPr fontId="2"/>
  </si>
  <si>
    <t>香川県一般</t>
    <rPh sb="0" eb="3">
      <t>カガワケン</t>
    </rPh>
    <rPh sb="3" eb="5">
      <t>イッパン</t>
    </rPh>
    <phoneticPr fontId="2"/>
  </si>
  <si>
    <t>県外中学</t>
    <rPh sb="0" eb="2">
      <t>ケンガイ</t>
    </rPh>
    <rPh sb="2" eb="4">
      <t>チュウガク</t>
    </rPh>
    <phoneticPr fontId="2"/>
  </si>
  <si>
    <t>県外高校</t>
    <rPh sb="0" eb="2">
      <t>ケンガイ</t>
    </rPh>
    <rPh sb="2" eb="4">
      <t>コウコウ</t>
    </rPh>
    <phoneticPr fontId="2"/>
  </si>
  <si>
    <t>県外一般</t>
    <rPh sb="0" eb="2">
      <t>ケンガイ</t>
    </rPh>
    <rPh sb="2" eb="4">
      <t>イッパン</t>
    </rPh>
    <phoneticPr fontId="2"/>
  </si>
  <si>
    <t>中学所属コード</t>
    <rPh sb="0" eb="2">
      <t>チュウガク</t>
    </rPh>
    <rPh sb="2" eb="4">
      <t>ショゾク</t>
    </rPh>
    <phoneticPr fontId="2"/>
  </si>
  <si>
    <t>一般所属コード</t>
    <rPh sb="0" eb="2">
      <t>イッパン</t>
    </rPh>
    <rPh sb="2" eb="4">
      <t>ショゾク</t>
    </rPh>
    <phoneticPr fontId="2"/>
  </si>
  <si>
    <t>高松市立古高松中学校</t>
  </si>
  <si>
    <t>善通寺陸上自衛隊</t>
  </si>
  <si>
    <t>香川マスターズ陸上競技連盟</t>
  </si>
  <si>
    <t>観音寺市立観音寺中学校</t>
  </si>
  <si>
    <t>香川教員クラブ</t>
  </si>
  <si>
    <t>丸亀市立綾歌中学校</t>
  </si>
  <si>
    <t>琴平町立琴平中学校</t>
  </si>
  <si>
    <t>小豆郡陸上競技協会</t>
  </si>
  <si>
    <t>さぬき市・東かがわ市陸上競技協会</t>
  </si>
  <si>
    <t>高松市陸上競技協会</t>
  </si>
  <si>
    <t>坂出市陸上競技協会</t>
  </si>
  <si>
    <t>丸亀市陸上競技協会</t>
  </si>
  <si>
    <t>仲多度善通寺陸上競技協会</t>
  </si>
  <si>
    <t>三豊市観音寺市陸上競技協会</t>
  </si>
  <si>
    <t>丸亀市立南中学校</t>
  </si>
  <si>
    <t>高松市立紫雲中学校</t>
  </si>
  <si>
    <t>丸亀市立東中学校</t>
  </si>
  <si>
    <t>坂出市立坂出中学校</t>
  </si>
  <si>
    <t>土庄町立土庄中学校</t>
  </si>
  <si>
    <t>丸亀市役所陸上競技部</t>
  </si>
  <si>
    <t>多度津町立多度津中学校</t>
  </si>
  <si>
    <t>丸善工業</t>
  </si>
  <si>
    <t>高松市立山田中学校</t>
  </si>
  <si>
    <t>石丸製麺株式会社</t>
  </si>
  <si>
    <t>さぬき市立天王中学校</t>
  </si>
  <si>
    <t>県名</t>
    <rPh sb="0" eb="1">
      <t>ケン</t>
    </rPh>
    <rPh sb="1" eb="2">
      <t>メイ</t>
    </rPh>
    <phoneticPr fontId="2"/>
  </si>
  <si>
    <t>←漢字</t>
    <rPh sb="1" eb="3">
      <t>カンジ</t>
    </rPh>
    <phoneticPr fontId="2"/>
  </si>
  <si>
    <t>土庄町立豊島中学校</t>
  </si>
  <si>
    <t>小豆島町立内海中学校</t>
  </si>
  <si>
    <t>小豆島町立池田中学校</t>
  </si>
  <si>
    <t>東かがわ市立引田中学校</t>
  </si>
  <si>
    <t>東かがわ市立白鳥中学校</t>
  </si>
  <si>
    <t>東かがわ市立大川中学校</t>
  </si>
  <si>
    <t>さぬき市立大川第一中学校</t>
  </si>
  <si>
    <t>さぬき市立志度中学校</t>
  </si>
  <si>
    <t>さぬき市立志度東中学校</t>
  </si>
  <si>
    <t>さぬき市立長尾中学校</t>
  </si>
  <si>
    <t>三木町立三木中学校</t>
  </si>
  <si>
    <t>直島町立直島中学校</t>
  </si>
  <si>
    <t>香大附属高松中学校</t>
  </si>
  <si>
    <t>香川県立高松北中学校</t>
  </si>
  <si>
    <t>高松市立桜町中学校</t>
  </si>
  <si>
    <t>高松市立玉藻中学校</t>
  </si>
  <si>
    <t>高松市立高松第一中学校</t>
  </si>
  <si>
    <t>高松市立鶴尾中学校</t>
  </si>
  <si>
    <t>高松市立屋島中学校</t>
  </si>
  <si>
    <t>高松市立協和中学校</t>
  </si>
  <si>
    <t>高松市立龍雲中学校</t>
  </si>
  <si>
    <t>高松市立勝賀中学校</t>
  </si>
  <si>
    <t>高松市立一宮中学校</t>
  </si>
  <si>
    <t>高松市立香東中学校</t>
  </si>
  <si>
    <t>高松市立下笠居中学校</t>
  </si>
  <si>
    <t>高松市立男木中学校</t>
  </si>
  <si>
    <t>高松市立太田中学校</t>
  </si>
  <si>
    <t>高松市立木太中学校</t>
  </si>
  <si>
    <t>高松市立塩江中学校</t>
  </si>
  <si>
    <t>高松市立庵治中学校</t>
  </si>
  <si>
    <t>高松市立牟礼中学校</t>
  </si>
  <si>
    <t>高松市立香川第一中学校</t>
  </si>
  <si>
    <t>高松市立国分寺中学校</t>
  </si>
  <si>
    <t>香川誠陵中学校</t>
  </si>
  <si>
    <t>大手前高松中学校</t>
  </si>
  <si>
    <t>高松市立香南中学校</t>
  </si>
  <si>
    <t>香川県立聾学校中学部</t>
  </si>
  <si>
    <t>綾川町立綾上中学校</t>
  </si>
  <si>
    <t>綾川町立綾南中学校</t>
  </si>
  <si>
    <t>宇多津町立宇多津中学校</t>
  </si>
  <si>
    <t>香大附属坂出中学校</t>
  </si>
  <si>
    <t>坂出市立東部中学校</t>
  </si>
  <si>
    <t>坂出市立白峰中学校</t>
  </si>
  <si>
    <t>坂出市立瀬居中学校</t>
  </si>
  <si>
    <t>坂出市立岩黒中学校</t>
  </si>
  <si>
    <t>坂出市立櫃石中学校</t>
  </si>
  <si>
    <t>丸亀市立西中学校</t>
  </si>
  <si>
    <t>丸亀市立本島中学校</t>
  </si>
  <si>
    <t>丸亀市立広島中学校</t>
  </si>
  <si>
    <t>丸亀市立飯山中学校</t>
  </si>
  <si>
    <t>大手前丸亀</t>
  </si>
  <si>
    <t>藤井中学校</t>
  </si>
  <si>
    <t>善通寺市立西中学校</t>
  </si>
  <si>
    <t>善通寺市立東中学校</t>
  </si>
  <si>
    <t>まんのう町立満濃中学校</t>
  </si>
  <si>
    <t>まんのう町立琴南中学校</t>
  </si>
  <si>
    <t>観音寺市立中部中学校</t>
  </si>
  <si>
    <t>観音寺市立伊吹中学校</t>
  </si>
  <si>
    <t>観音寺市立大野原中学校</t>
  </si>
  <si>
    <t>観音寺市立豊浜中学校</t>
  </si>
  <si>
    <t>三豊市観音寺市学校組合立三豊中学校</t>
  </si>
  <si>
    <t>三豊市立高瀬中学校</t>
  </si>
  <si>
    <t>三豊市立三野津中学校</t>
  </si>
  <si>
    <t>三豊市立豊中中学校</t>
  </si>
  <si>
    <t>三豊市立詫間中学校</t>
  </si>
  <si>
    <t>三豊市立仁尾中学校</t>
  </si>
  <si>
    <t>三豊市立和光中学校</t>
  </si>
  <si>
    <t>投擲戦隊ナゲレンジャー</t>
  </si>
  <si>
    <t>今治造船(株)</t>
  </si>
  <si>
    <t>香川アスリート倶楽部</t>
  </si>
  <si>
    <t>香川RC遊</t>
  </si>
  <si>
    <t>綾川ＡＣ</t>
  </si>
  <si>
    <t>KMU</t>
  </si>
  <si>
    <t>ASPERITY</t>
  </si>
  <si>
    <t>チームミズノアスレティック</t>
  </si>
  <si>
    <t>MAC</t>
  </si>
  <si>
    <t>RATTLE</t>
  </si>
  <si>
    <t>丸亀スタジアムJC</t>
  </si>
  <si>
    <t>海満隊</t>
  </si>
  <si>
    <t>SMT2</t>
  </si>
  <si>
    <t>アリンコ魂</t>
  </si>
  <si>
    <t>日</t>
    <rPh sb="0" eb="1">
      <t>ヒ</t>
    </rPh>
    <phoneticPr fontId="2"/>
  </si>
  <si>
    <t>さぬき市立南中学校</t>
    <rPh sb="5" eb="6">
      <t>ミナミ</t>
    </rPh>
    <phoneticPr fontId="2"/>
  </si>
  <si>
    <t>三菱ケミカル</t>
    <phoneticPr fontId="2"/>
  </si>
  <si>
    <t>高専詫間</t>
  </si>
  <si>
    <t>讃岐やいの會</t>
  </si>
  <si>
    <t>申込責任者</t>
    <rPh sb="0" eb="2">
      <t>モウシコミ</t>
    </rPh>
    <rPh sb="2" eb="5">
      <t>セキニンシャ</t>
    </rPh>
    <phoneticPr fontId="2"/>
  </si>
  <si>
    <t>高松市陸上競技協会長　殿</t>
    <rPh sb="0" eb="3">
      <t>タカマツシ</t>
    </rPh>
    <rPh sb="3" eb="5">
      <t>リクジョウ</t>
    </rPh>
    <rPh sb="5" eb="7">
      <t>キョウギ</t>
    </rPh>
    <rPh sb="7" eb="9">
      <t>キョウカイ</t>
    </rPh>
    <rPh sb="8" eb="10">
      <t>カイチョウ</t>
    </rPh>
    <rPh sb="11" eb="12">
      <t>ドノ</t>
    </rPh>
    <phoneticPr fontId="2"/>
  </si>
  <si>
    <t>平成２９年</t>
    <rPh sb="0" eb="2">
      <t>ヘイセイ</t>
    </rPh>
    <rPh sb="4" eb="5">
      <t>ネン</t>
    </rPh>
    <phoneticPr fontId="2"/>
  </si>
  <si>
    <t>月</t>
    <rPh sb="0" eb="1">
      <t>ツキ</t>
    </rPh>
    <phoneticPr fontId="2"/>
  </si>
  <si>
    <t>※学校単位で申込む場合の申込責任者は学校長名を、個人やクラブ単位での申込は、個人名をご記入ください。</t>
    <rPh sb="1" eb="3">
      <t>ガッコウ</t>
    </rPh>
    <rPh sb="3" eb="5">
      <t>タンイ</t>
    </rPh>
    <rPh sb="6" eb="8">
      <t>モウシコ</t>
    </rPh>
    <rPh sb="9" eb="11">
      <t>バアイ</t>
    </rPh>
    <rPh sb="12" eb="14">
      <t>モウシコミ</t>
    </rPh>
    <rPh sb="14" eb="17">
      <t>セキニンシャ</t>
    </rPh>
    <rPh sb="18" eb="21">
      <t>ガッコウチョウ</t>
    </rPh>
    <rPh sb="21" eb="22">
      <t>メイ</t>
    </rPh>
    <rPh sb="24" eb="26">
      <t>コジン</t>
    </rPh>
    <rPh sb="30" eb="32">
      <t>タンイ</t>
    </rPh>
    <rPh sb="34" eb="36">
      <t>モウシコミ</t>
    </rPh>
    <rPh sb="38" eb="41">
      <t>コジンメイ</t>
    </rPh>
    <rPh sb="43" eb="45">
      <t>キニュウ</t>
    </rPh>
    <phoneticPr fontId="2"/>
  </si>
  <si>
    <t>県内選手</t>
    <rPh sb="0" eb="2">
      <t>ケンナイ</t>
    </rPh>
    <rPh sb="2" eb="4">
      <t>センシュ</t>
    </rPh>
    <phoneticPr fontId="2"/>
  </si>
  <si>
    <t>県外選手</t>
    <rPh sb="0" eb="2">
      <t>ケンガイ</t>
    </rPh>
    <rPh sb="2" eb="4">
      <t>センシュ</t>
    </rPh>
    <phoneticPr fontId="2"/>
  </si>
  <si>
    <t>人数</t>
    <rPh sb="0" eb="2">
      <t>ニンズウ</t>
    </rPh>
    <phoneticPr fontId="2"/>
  </si>
  <si>
    <t>金額</t>
    <rPh sb="0" eb="2">
      <t>キンガク</t>
    </rPh>
    <phoneticPr fontId="2"/>
  </si>
  <si>
    <t>合計金額</t>
    <rPh sb="0" eb="2">
      <t>ゴウケイ</t>
    </rPh>
    <rPh sb="2" eb="4">
      <t>キンガク</t>
    </rPh>
    <phoneticPr fontId="2"/>
  </si>
  <si>
    <t>香川県小学</t>
    <rPh sb="0" eb="3">
      <t>カガワケン</t>
    </rPh>
    <rPh sb="3" eb="5">
      <t>ショウガク</t>
    </rPh>
    <phoneticPr fontId="2"/>
  </si>
  <si>
    <t>県外小学</t>
    <rPh sb="0" eb="2">
      <t>ケンガイ</t>
    </rPh>
    <rPh sb="2" eb="4">
      <t>ショウガク</t>
    </rPh>
    <phoneticPr fontId="2"/>
  </si>
  <si>
    <t>※個人で申込む場合の所属名は、登録団体名を所属名の欄にご記入ください。</t>
    <rPh sb="1" eb="3">
      <t>コジン</t>
    </rPh>
    <rPh sb="4" eb="5">
      <t>モウ</t>
    </rPh>
    <rPh sb="5" eb="6">
      <t>コ</t>
    </rPh>
    <rPh sb="7" eb="9">
      <t>バアイ</t>
    </rPh>
    <rPh sb="10" eb="13">
      <t>ショゾクメイ</t>
    </rPh>
    <rPh sb="15" eb="17">
      <t>トウロク</t>
    </rPh>
    <rPh sb="17" eb="20">
      <t>ダンタイメイ</t>
    </rPh>
    <rPh sb="21" eb="24">
      <t>ショゾクメイ</t>
    </rPh>
    <rPh sb="25" eb="26">
      <t>ラン</t>
    </rPh>
    <rPh sb="28" eb="30">
      <t>キニュウ</t>
    </rPh>
    <phoneticPr fontId="2"/>
  </si>
  <si>
    <t>①　例にならって入力してください。種目についてはリストから選んでください。</t>
    <rPh sb="2" eb="3">
      <t>レイ</t>
    </rPh>
    <rPh sb="8" eb="10">
      <t>ニュウリョク</t>
    </rPh>
    <rPh sb="29" eb="30">
      <t>エラ</t>
    </rPh>
    <phoneticPr fontId="22"/>
  </si>
  <si>
    <t>②　番組編成に必要ですので、必ず申込記録を記入してください。</t>
    <rPh sb="0" eb="2">
      <t>バングミ</t>
    </rPh>
    <rPh sb="1" eb="3">
      <t>ヘンセイ</t>
    </rPh>
    <rPh sb="4" eb="6">
      <t>ヒツヨウ</t>
    </rPh>
    <rPh sb="11" eb="12">
      <t>カナラ</t>
    </rPh>
    <rPh sb="13" eb="15">
      <t>キロク</t>
    </rPh>
    <rPh sb="15" eb="17">
      <t>モウシコミ</t>
    </rPh>
    <rPh sb="18" eb="20">
      <t>キニュウ</t>
    </rPh>
    <phoneticPr fontId="22"/>
  </si>
  <si>
    <t>③　県内団体コードはこのページの下部のものをお使いください。県外団体は各県のものをお使い下さい。</t>
    <rPh sb="2" eb="4">
      <t>ケンナイ</t>
    </rPh>
    <rPh sb="4" eb="6">
      <t>ダンタイ</t>
    </rPh>
    <rPh sb="16" eb="18">
      <t>カブ</t>
    </rPh>
    <rPh sb="23" eb="24">
      <t>ツカ</t>
    </rPh>
    <rPh sb="30" eb="32">
      <t>ケンガイ</t>
    </rPh>
    <rPh sb="32" eb="34">
      <t>ダンタイ</t>
    </rPh>
    <rPh sb="35" eb="37">
      <t>カクケン</t>
    </rPh>
    <rPh sb="42" eb="43">
      <t>ツカ</t>
    </rPh>
    <rPh sb="44" eb="45">
      <t>クダ</t>
    </rPh>
    <phoneticPr fontId="22"/>
  </si>
  <si>
    <t>【申込みファイルの入力についての注意事項】</t>
    <rPh sb="1" eb="2">
      <t>モウ</t>
    </rPh>
    <rPh sb="2" eb="3">
      <t>コ</t>
    </rPh>
    <rPh sb="9" eb="11">
      <t>ニュウリョク</t>
    </rPh>
    <rPh sb="16" eb="18">
      <t>チュウイ</t>
    </rPh>
    <rPh sb="18" eb="20">
      <t>ジコウ</t>
    </rPh>
    <phoneticPr fontId="22"/>
  </si>
  <si>
    <t>⑤　ポールの使用申込は、所定の欄に人数のみをご記入ください。</t>
    <rPh sb="6" eb="8">
      <t>シヨウ</t>
    </rPh>
    <rPh sb="8" eb="10">
      <t>モウシコミ</t>
    </rPh>
    <rPh sb="12" eb="14">
      <t>ショテイ</t>
    </rPh>
    <rPh sb="15" eb="16">
      <t>ラン</t>
    </rPh>
    <rPh sb="17" eb="19">
      <t>ニンズウ</t>
    </rPh>
    <rPh sb="23" eb="25">
      <t>キニュウ</t>
    </rPh>
    <phoneticPr fontId="2"/>
  </si>
  <si>
    <t>⑥　入力がすみましたら、男女それぞれのページとリレー・総括表を印刷してください。</t>
    <rPh sb="2" eb="4">
      <t>ニュウリョク</t>
    </rPh>
    <rPh sb="12" eb="13">
      <t>オトコ</t>
    </rPh>
    <rPh sb="13" eb="14">
      <t>オンナ</t>
    </rPh>
    <rPh sb="27" eb="29">
      <t>ソウカツ</t>
    </rPh>
    <rPh sb="29" eb="30">
      <t>ヒョウ</t>
    </rPh>
    <rPh sb="31" eb="33">
      <t>インサツ</t>
    </rPh>
    <phoneticPr fontId="22"/>
  </si>
  <si>
    <t>【記入例】</t>
    <rPh sb="1" eb="3">
      <t>キニュウ</t>
    </rPh>
    <rPh sb="3" eb="4">
      <t>レイ</t>
    </rPh>
    <phoneticPr fontId="2"/>
  </si>
  <si>
    <r>
      <t>入力について不明な点は、高松市陸協　事務局　</t>
    </r>
    <r>
      <rPr>
        <sz val="14"/>
        <rFont val="ＭＳ Ｐゴシック"/>
        <family val="3"/>
        <charset val="128"/>
      </rPr>
      <t>増田人志（090-9773-2513） 　三谷昌輝（090-3780-1542）</t>
    </r>
    <r>
      <rPr>
        <sz val="11"/>
        <rFont val="ＭＳ Ｐゴシック"/>
        <family val="3"/>
        <charset val="128"/>
      </rPr>
      <t>までお尋ね下さい。　</t>
    </r>
    <rPh sb="0" eb="2">
      <t>ニュウリョク</t>
    </rPh>
    <rPh sb="6" eb="8">
      <t>フメイ</t>
    </rPh>
    <rPh sb="9" eb="10">
      <t>テン</t>
    </rPh>
    <rPh sb="12" eb="15">
      <t>タカマツシ</t>
    </rPh>
    <rPh sb="15" eb="17">
      <t>リクキョウ</t>
    </rPh>
    <rPh sb="18" eb="21">
      <t>ジムキョク</t>
    </rPh>
    <rPh sb="22" eb="24">
      <t>マスダ</t>
    </rPh>
    <rPh sb="24" eb="26">
      <t>ヒトシ</t>
    </rPh>
    <rPh sb="65" eb="66">
      <t>タズ</t>
    </rPh>
    <rPh sb="67" eb="68">
      <t>クダ</t>
    </rPh>
    <phoneticPr fontId="2"/>
  </si>
  <si>
    <t>高松　太朗</t>
    <rPh sb="0" eb="2">
      <t>タカマツ</t>
    </rPh>
    <rPh sb="3" eb="5">
      <t>タロウ</t>
    </rPh>
    <phoneticPr fontId="2"/>
  </si>
  <si>
    <t>ﾀｶﾏﾂ ﾀﾛｳ</t>
    <phoneticPr fontId="2"/>
  </si>
  <si>
    <r>
      <t>★棒高跳び用ポールの使用申込</t>
    </r>
    <r>
      <rPr>
        <sz val="9"/>
        <rFont val="ＭＳ Ｐゴシック"/>
        <family val="3"/>
        <charset val="128"/>
      </rPr>
      <t>（県内選手一人100 円、県外選手一人300円、各自持ち込む場合は不要）</t>
    </r>
    <rPh sb="1" eb="4">
      <t>ボウタカト</t>
    </rPh>
    <rPh sb="5" eb="6">
      <t>ヨウ</t>
    </rPh>
    <rPh sb="10" eb="12">
      <t>シヨウ</t>
    </rPh>
    <rPh sb="12" eb="14">
      <t>モウシコミ</t>
    </rPh>
    <rPh sb="15" eb="17">
      <t>ケンナイ</t>
    </rPh>
    <rPh sb="17" eb="19">
      <t>センシュ</t>
    </rPh>
    <rPh sb="19" eb="21">
      <t>ヒトリ</t>
    </rPh>
    <rPh sb="25" eb="26">
      <t>エン</t>
    </rPh>
    <rPh sb="27" eb="29">
      <t>ケンガイ</t>
    </rPh>
    <rPh sb="29" eb="31">
      <t>センシュ</t>
    </rPh>
    <rPh sb="31" eb="33">
      <t>ヒトリ</t>
    </rPh>
    <rPh sb="36" eb="37">
      <t>エン</t>
    </rPh>
    <rPh sb="38" eb="40">
      <t>カクジ</t>
    </rPh>
    <rPh sb="40" eb="41">
      <t>モ</t>
    </rPh>
    <rPh sb="42" eb="43">
      <t>コ</t>
    </rPh>
    <rPh sb="44" eb="46">
      <t>バアイ</t>
    </rPh>
    <rPh sb="47" eb="49">
      <t>フヨウ</t>
    </rPh>
    <phoneticPr fontId="2"/>
  </si>
  <si>
    <t>第</t>
    <rPh sb="0" eb="1">
      <t>ダイ</t>
    </rPh>
    <phoneticPr fontId="2"/>
  </si>
  <si>
    <t>回</t>
    <rPh sb="0" eb="1">
      <t>カイ</t>
    </rPh>
    <phoneticPr fontId="2"/>
  </si>
  <si>
    <t>高松市</t>
  </si>
  <si>
    <t>　</t>
    <phoneticPr fontId="2"/>
  </si>
  <si>
    <t>陸上競技記録会　申込総括表</t>
    <phoneticPr fontId="2"/>
  </si>
  <si>
    <t>　　平成29年度</t>
    <rPh sb="2" eb="4">
      <t>ヘイセイ</t>
    </rPh>
    <rPh sb="6" eb="8">
      <t>ネンド</t>
    </rPh>
    <phoneticPr fontId="2"/>
  </si>
  <si>
    <t>実施日</t>
    <rPh sb="0" eb="3">
      <t>ジッシビ</t>
    </rPh>
    <phoneticPr fontId="2"/>
  </si>
  <si>
    <t>④　棒高跳び用ポールの貸出しを行っています。必要な方は申込みください。県内選手は一人一日１００円、県外選手は一人一日３００円必要です。</t>
    <rPh sb="2" eb="5">
      <t>ボウタカト</t>
    </rPh>
    <rPh sb="6" eb="7">
      <t>ヨウ</t>
    </rPh>
    <rPh sb="11" eb="12">
      <t>カ</t>
    </rPh>
    <rPh sb="12" eb="13">
      <t>ダ</t>
    </rPh>
    <rPh sb="15" eb="16">
      <t>オコナ</t>
    </rPh>
    <rPh sb="22" eb="24">
      <t>ヒツヨウ</t>
    </rPh>
    <rPh sb="25" eb="26">
      <t>カタ</t>
    </rPh>
    <rPh sb="27" eb="28">
      <t>モウ</t>
    </rPh>
    <rPh sb="28" eb="29">
      <t>コ</t>
    </rPh>
    <rPh sb="35" eb="37">
      <t>ケンナイ</t>
    </rPh>
    <rPh sb="37" eb="39">
      <t>センシュ</t>
    </rPh>
    <rPh sb="40" eb="42">
      <t>ヒトリ</t>
    </rPh>
    <rPh sb="42" eb="44">
      <t>イチニチ</t>
    </rPh>
    <rPh sb="47" eb="48">
      <t>エン</t>
    </rPh>
    <rPh sb="49" eb="51">
      <t>ケンガイ</t>
    </rPh>
    <rPh sb="51" eb="53">
      <t>センシュ</t>
    </rPh>
    <rPh sb="54" eb="56">
      <t>ヒトリ</t>
    </rPh>
    <rPh sb="56" eb="58">
      <t>イチニチ</t>
    </rPh>
    <rPh sb="61" eb="62">
      <t>エン</t>
    </rPh>
    <rPh sb="62" eb="64">
      <t>ヒツヨウ</t>
    </rPh>
    <phoneticPr fontId="2"/>
  </si>
  <si>
    <t>2</t>
    <phoneticPr fontId="2"/>
  </si>
  <si>
    <t>８００ｍ</t>
  </si>
  <si>
    <t>CODE</t>
  </si>
  <si>
    <t>正式種目名</t>
  </si>
  <si>
    <t>６０ｍ</t>
  </si>
  <si>
    <t>１００ｍ</t>
  </si>
  <si>
    <t>２００ｍ</t>
  </si>
  <si>
    <t>４００ｍ</t>
  </si>
  <si>
    <t>１５００ｍ</t>
  </si>
  <si>
    <t>３０００ｍ</t>
  </si>
  <si>
    <t>５０００ｍ</t>
  </si>
  <si>
    <t>男中１１０ｍＨ(0.914m)</t>
  </si>
  <si>
    <t>男１１０ｍＨ(1.067m)</t>
  </si>
  <si>
    <t>男４００ｍＨ(0.914m)</t>
  </si>
  <si>
    <t>女中１００ｍＨ(0.762m)</t>
  </si>
  <si>
    <t>女１００ｍＨ(0.838m)</t>
  </si>
  <si>
    <t>女４００ｍＨ(0.762m)</t>
  </si>
  <si>
    <t>３０００ｍ障害(762mm)</t>
  </si>
  <si>
    <t>５０００ｍ競歩</t>
  </si>
  <si>
    <t>走高跳</t>
  </si>
  <si>
    <t>棒高跳</t>
  </si>
  <si>
    <t>走幅跳</t>
  </si>
  <si>
    <t>三段跳</t>
  </si>
  <si>
    <t>男砲丸投(7.260kg)</t>
  </si>
  <si>
    <t>女砲丸投(4.000kg)</t>
  </si>
  <si>
    <t>女中砲丸投(2.721kg)</t>
  </si>
  <si>
    <t>男円盤投(2.000kg)</t>
  </si>
  <si>
    <t>女円盤投(1.000kg)</t>
  </si>
  <si>
    <t>男ハンマー投(7.260kg)</t>
  </si>
  <si>
    <t>男やり投(0.800kg)</t>
  </si>
  <si>
    <t>女やり投(0.600kg)</t>
  </si>
  <si>
    <t>女ハンマー投(4.000kg)</t>
  </si>
  <si>
    <t>４×１００ｍ</t>
  </si>
  <si>
    <t>さぬき南</t>
    <rPh sb="3" eb="4">
      <t>ミナミ</t>
    </rPh>
    <phoneticPr fontId="2"/>
  </si>
  <si>
    <t>土庄中</t>
    <rPh sb="2" eb="3">
      <t>チュウ</t>
    </rPh>
    <phoneticPr fontId="2"/>
  </si>
  <si>
    <t>豊島中</t>
    <phoneticPr fontId="2"/>
  </si>
  <si>
    <t>内海中</t>
    <phoneticPr fontId="2"/>
  </si>
  <si>
    <t>池田中</t>
    <phoneticPr fontId="2"/>
  </si>
  <si>
    <t>引田中</t>
    <phoneticPr fontId="2"/>
  </si>
  <si>
    <t>白鳥中</t>
    <phoneticPr fontId="2"/>
  </si>
  <si>
    <t>大川中</t>
    <phoneticPr fontId="2"/>
  </si>
  <si>
    <t>大川第一中</t>
    <phoneticPr fontId="2"/>
  </si>
  <si>
    <t>志度中</t>
    <phoneticPr fontId="2"/>
  </si>
  <si>
    <t>志度東中</t>
    <phoneticPr fontId="2"/>
  </si>
  <si>
    <t>天王中</t>
    <phoneticPr fontId="2"/>
  </si>
  <si>
    <t>長尾中</t>
    <phoneticPr fontId="2"/>
  </si>
  <si>
    <t>三木中</t>
    <phoneticPr fontId="2"/>
  </si>
  <si>
    <t>直島中</t>
    <phoneticPr fontId="2"/>
  </si>
  <si>
    <t>附属高松中</t>
    <phoneticPr fontId="2"/>
  </si>
  <si>
    <t>高松北中</t>
    <phoneticPr fontId="2"/>
  </si>
  <si>
    <t>桜町中</t>
    <phoneticPr fontId="2"/>
  </si>
  <si>
    <t>紫雲中</t>
    <phoneticPr fontId="2"/>
  </si>
  <si>
    <t>玉藻中</t>
    <phoneticPr fontId="2"/>
  </si>
  <si>
    <t>高松第一中</t>
    <phoneticPr fontId="2"/>
  </si>
  <si>
    <t>鶴尾中</t>
    <phoneticPr fontId="2"/>
  </si>
  <si>
    <t>屋島中</t>
    <phoneticPr fontId="2"/>
  </si>
  <si>
    <t>協和中</t>
    <phoneticPr fontId="2"/>
  </si>
  <si>
    <t>龍雲中</t>
    <phoneticPr fontId="2"/>
  </si>
  <si>
    <t>勝賀中</t>
    <phoneticPr fontId="2"/>
  </si>
  <si>
    <t>一宮中</t>
    <phoneticPr fontId="2"/>
  </si>
  <si>
    <t>香東中</t>
    <phoneticPr fontId="2"/>
  </si>
  <si>
    <t>下笠居中</t>
    <phoneticPr fontId="2"/>
  </si>
  <si>
    <t>男木中</t>
    <phoneticPr fontId="2"/>
  </si>
  <si>
    <t>山田中</t>
    <phoneticPr fontId="2"/>
  </si>
  <si>
    <t>太田中</t>
    <phoneticPr fontId="2"/>
  </si>
  <si>
    <t>古高松中</t>
    <phoneticPr fontId="2"/>
  </si>
  <si>
    <t>木太中</t>
    <phoneticPr fontId="2"/>
  </si>
  <si>
    <t>塩江中</t>
    <phoneticPr fontId="2"/>
  </si>
  <si>
    <t>庵治中</t>
    <phoneticPr fontId="2"/>
  </si>
  <si>
    <t>牟礼中</t>
    <phoneticPr fontId="2"/>
  </si>
  <si>
    <t>香川第一中</t>
    <phoneticPr fontId="2"/>
  </si>
  <si>
    <t>国分寺中</t>
    <phoneticPr fontId="2"/>
  </si>
  <si>
    <t>香川誠陵中</t>
    <phoneticPr fontId="2"/>
  </si>
  <si>
    <t>大手前高松中</t>
    <phoneticPr fontId="2"/>
  </si>
  <si>
    <t>香南中</t>
    <phoneticPr fontId="2"/>
  </si>
  <si>
    <t>聾学校</t>
    <phoneticPr fontId="2"/>
  </si>
  <si>
    <t>綾上中</t>
    <phoneticPr fontId="2"/>
  </si>
  <si>
    <t>綾南中</t>
    <phoneticPr fontId="2"/>
  </si>
  <si>
    <t>宇多津中</t>
    <phoneticPr fontId="2"/>
  </si>
  <si>
    <t>附属坂出中</t>
    <phoneticPr fontId="2"/>
  </si>
  <si>
    <t>坂出中</t>
    <phoneticPr fontId="2"/>
  </si>
  <si>
    <t>坂出東部中</t>
    <phoneticPr fontId="2"/>
  </si>
  <si>
    <t>白峰中</t>
    <phoneticPr fontId="2"/>
  </si>
  <si>
    <t>瀬居中</t>
    <phoneticPr fontId="2"/>
  </si>
  <si>
    <t>岩黒中</t>
    <phoneticPr fontId="2"/>
  </si>
  <si>
    <t>櫃石中</t>
    <phoneticPr fontId="2"/>
  </si>
  <si>
    <t>丸亀東中</t>
    <phoneticPr fontId="2"/>
  </si>
  <si>
    <t>丸亀西中</t>
    <phoneticPr fontId="2"/>
  </si>
  <si>
    <t>丸亀南中</t>
    <phoneticPr fontId="2"/>
  </si>
  <si>
    <t>本島中</t>
    <phoneticPr fontId="2"/>
  </si>
  <si>
    <t>広島中</t>
    <phoneticPr fontId="2"/>
  </si>
  <si>
    <t>綾歌中</t>
    <phoneticPr fontId="2"/>
  </si>
  <si>
    <t>飯山中</t>
    <phoneticPr fontId="2"/>
  </si>
  <si>
    <t>大手前丸亀中</t>
    <rPh sb="5" eb="6">
      <t>チュウ</t>
    </rPh>
    <phoneticPr fontId="2"/>
  </si>
  <si>
    <t>藤井中</t>
    <phoneticPr fontId="2"/>
  </si>
  <si>
    <t>善通寺西中</t>
    <phoneticPr fontId="2"/>
  </si>
  <si>
    <t>善通寺東中</t>
    <phoneticPr fontId="2"/>
  </si>
  <si>
    <t>満濃中</t>
    <phoneticPr fontId="2"/>
  </si>
  <si>
    <t>琴南中</t>
    <phoneticPr fontId="2"/>
  </si>
  <si>
    <t>琴平中</t>
    <phoneticPr fontId="2"/>
  </si>
  <si>
    <t>多度津中</t>
    <phoneticPr fontId="2"/>
  </si>
  <si>
    <t>観音寺中</t>
    <phoneticPr fontId="2"/>
  </si>
  <si>
    <t>観音寺中部中</t>
    <phoneticPr fontId="2"/>
  </si>
  <si>
    <t>伊吹中</t>
    <phoneticPr fontId="2"/>
  </si>
  <si>
    <t>大野原中</t>
    <phoneticPr fontId="2"/>
  </si>
  <si>
    <t>豊浜中</t>
    <phoneticPr fontId="2"/>
  </si>
  <si>
    <t>三豊中</t>
    <phoneticPr fontId="2"/>
  </si>
  <si>
    <t>高瀬中</t>
    <phoneticPr fontId="2"/>
  </si>
  <si>
    <t>三野津中</t>
    <phoneticPr fontId="2"/>
  </si>
  <si>
    <t>豊中中</t>
    <phoneticPr fontId="2"/>
  </si>
  <si>
    <t>詫間中</t>
    <phoneticPr fontId="2"/>
  </si>
  <si>
    <t>仁尾中</t>
    <phoneticPr fontId="2"/>
  </si>
  <si>
    <t>和光中</t>
    <phoneticPr fontId="2"/>
  </si>
  <si>
    <t>小豆島高</t>
    <rPh sb="3" eb="4">
      <t>コウ</t>
    </rPh>
    <phoneticPr fontId="2"/>
  </si>
  <si>
    <t>土庄高</t>
    <rPh sb="2" eb="3">
      <t>コウ</t>
    </rPh>
    <phoneticPr fontId="2"/>
  </si>
  <si>
    <t>三本松高</t>
    <rPh sb="3" eb="4">
      <t>コウ</t>
    </rPh>
    <phoneticPr fontId="2"/>
  </si>
  <si>
    <t>津田高</t>
    <rPh sb="2" eb="3">
      <t>コウ</t>
    </rPh>
    <phoneticPr fontId="2"/>
  </si>
  <si>
    <t>石田高</t>
    <rPh sb="2" eb="3">
      <t>コウ</t>
    </rPh>
    <phoneticPr fontId="2"/>
  </si>
  <si>
    <t>志度高</t>
    <rPh sb="2" eb="3">
      <t>コウ</t>
    </rPh>
    <phoneticPr fontId="2"/>
  </si>
  <si>
    <t>高松東高</t>
    <rPh sb="3" eb="4">
      <t>コウ</t>
    </rPh>
    <phoneticPr fontId="2"/>
  </si>
  <si>
    <t>高松高</t>
    <phoneticPr fontId="2"/>
  </si>
  <si>
    <t>高松工高</t>
    <phoneticPr fontId="2"/>
  </si>
  <si>
    <t>高松商高</t>
    <phoneticPr fontId="2"/>
  </si>
  <si>
    <t>高松南高</t>
    <phoneticPr fontId="2"/>
  </si>
  <si>
    <t>農業経営高</t>
    <phoneticPr fontId="2"/>
  </si>
  <si>
    <t>飯山高</t>
    <phoneticPr fontId="2"/>
  </si>
  <si>
    <t>坂出高</t>
    <phoneticPr fontId="2"/>
  </si>
  <si>
    <t>坂出商高</t>
    <phoneticPr fontId="2"/>
  </si>
  <si>
    <t>坂出工高</t>
    <phoneticPr fontId="2"/>
  </si>
  <si>
    <t>丸亀高</t>
    <phoneticPr fontId="2"/>
  </si>
  <si>
    <t>丸亀城西高</t>
    <phoneticPr fontId="2"/>
  </si>
  <si>
    <t>多度津高</t>
    <phoneticPr fontId="2"/>
  </si>
  <si>
    <t>善通寺一高</t>
    <phoneticPr fontId="2"/>
  </si>
  <si>
    <t>琴平高</t>
    <phoneticPr fontId="2"/>
  </si>
  <si>
    <t>高瀬高</t>
    <phoneticPr fontId="2"/>
  </si>
  <si>
    <t>笠田高</t>
    <phoneticPr fontId="2"/>
  </si>
  <si>
    <t>観音寺一高</t>
    <phoneticPr fontId="2"/>
  </si>
  <si>
    <t>観音寺中央高</t>
    <phoneticPr fontId="2"/>
  </si>
  <si>
    <t>三豊工高</t>
    <phoneticPr fontId="2"/>
  </si>
  <si>
    <t>高松一高</t>
    <phoneticPr fontId="2"/>
  </si>
  <si>
    <t>高松西高</t>
    <phoneticPr fontId="2"/>
  </si>
  <si>
    <t>高松北高</t>
    <phoneticPr fontId="2"/>
  </si>
  <si>
    <t>香川中央高</t>
    <phoneticPr fontId="2"/>
  </si>
  <si>
    <t>高松桜井高</t>
    <phoneticPr fontId="2"/>
  </si>
  <si>
    <t>三木高</t>
    <phoneticPr fontId="2"/>
  </si>
  <si>
    <t>香川聾</t>
    <phoneticPr fontId="2"/>
  </si>
  <si>
    <t>英明高</t>
    <phoneticPr fontId="2"/>
  </si>
  <si>
    <t>高松中央高</t>
    <phoneticPr fontId="2"/>
  </si>
  <si>
    <t>大手前高松高</t>
    <phoneticPr fontId="2"/>
  </si>
  <si>
    <t>坂出第一高</t>
    <phoneticPr fontId="2"/>
  </si>
  <si>
    <t>大手前高</t>
    <phoneticPr fontId="2"/>
  </si>
  <si>
    <t>藤井高</t>
    <phoneticPr fontId="2"/>
  </si>
  <si>
    <t>尽誠学園高</t>
    <phoneticPr fontId="2"/>
  </si>
  <si>
    <t>香川西高</t>
    <phoneticPr fontId="2"/>
  </si>
  <si>
    <t>誠陵高</t>
    <phoneticPr fontId="2"/>
  </si>
  <si>
    <t>丸亀大手前高</t>
    <phoneticPr fontId="2"/>
  </si>
  <si>
    <t>コード</t>
    <phoneticPr fontId="2"/>
  </si>
  <si>
    <t>一般</t>
    <rPh sb="0" eb="2">
      <t>イッパン</t>
    </rPh>
    <phoneticPr fontId="2"/>
  </si>
  <si>
    <t>高校</t>
    <rPh sb="0" eb="2">
      <t>コウコウ</t>
    </rPh>
    <phoneticPr fontId="2"/>
  </si>
  <si>
    <t>中学</t>
    <rPh sb="0" eb="2">
      <t>チュウガク</t>
    </rPh>
    <phoneticPr fontId="2"/>
  </si>
  <si>
    <t>区分</t>
    <rPh sb="0" eb="2">
      <t>クブン</t>
    </rPh>
    <phoneticPr fontId="2"/>
  </si>
  <si>
    <t>№</t>
    <phoneticPr fontId="2"/>
  </si>
  <si>
    <t>県外</t>
    <rPh sb="0" eb="2">
      <t>ケンガイ</t>
    </rPh>
    <phoneticPr fontId="2"/>
  </si>
  <si>
    <t>男高砲丸投(6.000kg)</t>
    <phoneticPr fontId="2"/>
  </si>
  <si>
    <t>男中砲丸投(5.000kg)</t>
    <phoneticPr fontId="2"/>
  </si>
  <si>
    <t>男高円盤投(1.750kg)</t>
    <phoneticPr fontId="2"/>
  </si>
  <si>
    <t>男高ハンマー投(6.000kg)</t>
    <phoneticPr fontId="2"/>
  </si>
  <si>
    <t>種目１コード</t>
    <rPh sb="0" eb="2">
      <t>シュモク</t>
    </rPh>
    <phoneticPr fontId="2"/>
  </si>
  <si>
    <t>種目２コード</t>
    <rPh sb="0" eb="2">
      <t>シュモク</t>
    </rPh>
    <phoneticPr fontId="2"/>
  </si>
  <si>
    <t>種目３コード</t>
    <rPh sb="0" eb="2">
      <t>シュモク</t>
    </rPh>
    <phoneticPr fontId="2"/>
  </si>
  <si>
    <t>性別コード</t>
    <rPh sb="0" eb="2">
      <t>セイベツ</t>
    </rPh>
    <phoneticPr fontId="2"/>
  </si>
  <si>
    <t>入力不要</t>
    <rPh sb="0" eb="2">
      <t>ニュウリョク</t>
    </rPh>
    <rPh sb="2" eb="4">
      <t>フヨウ</t>
    </rPh>
    <phoneticPr fontId="2"/>
  </si>
  <si>
    <t>所属</t>
    <rPh sb="0" eb="2">
      <t>ショゾク</t>
    </rPh>
    <phoneticPr fontId="2"/>
  </si>
  <si>
    <t>リストから選ぶ</t>
    <phoneticPr fontId="2"/>
  </si>
  <si>
    <t>庵治中</t>
    <rPh sb="0" eb="2">
      <t>アジ</t>
    </rPh>
    <rPh sb="2" eb="3">
      <t>チュウ</t>
    </rPh>
    <phoneticPr fontId="2"/>
  </si>
  <si>
    <t>リストから</t>
    <phoneticPr fontId="2"/>
  </si>
  <si>
    <t>⑦　総括表は、申込責任者の印を捺印したものを当日受付に参加料と併せてご提出下さい。</t>
    <rPh sb="2" eb="4">
      <t>ソウカツ</t>
    </rPh>
    <rPh sb="4" eb="5">
      <t>ヒョウ</t>
    </rPh>
    <rPh sb="7" eb="9">
      <t>モウシコミ</t>
    </rPh>
    <rPh sb="9" eb="12">
      <t>セキニンシャ</t>
    </rPh>
    <rPh sb="13" eb="14">
      <t>イン</t>
    </rPh>
    <rPh sb="15" eb="17">
      <t>ナツイン</t>
    </rPh>
    <rPh sb="22" eb="24">
      <t>トウジツ</t>
    </rPh>
    <rPh sb="24" eb="26">
      <t>ウケツケ</t>
    </rPh>
    <rPh sb="27" eb="30">
      <t>サンカリョウ</t>
    </rPh>
    <rPh sb="31" eb="32">
      <t>アワ</t>
    </rPh>
    <rPh sb="35" eb="37">
      <t>テイシュツ</t>
    </rPh>
    <rPh sb="37" eb="38">
      <t>クダ</t>
    </rPh>
    <phoneticPr fontId="2"/>
  </si>
  <si>
    <r>
      <t>⑧　申込ファイル名の後に校名や団体名を明記し　</t>
    </r>
    <r>
      <rPr>
        <sz val="18"/>
        <rFont val="ＭＳ ゴシック"/>
        <family val="3"/>
        <charset val="128"/>
      </rPr>
      <t>trk.m@takamatsu-tf.jp</t>
    </r>
    <r>
      <rPr>
        <sz val="11"/>
        <rFont val="ＭＳ ゴシック"/>
        <family val="3"/>
        <charset val="128"/>
      </rPr>
      <t>まで送信して下さい。</t>
    </r>
    <rPh sb="2" eb="4">
      <t>モウシコミ</t>
    </rPh>
    <rPh sb="8" eb="9">
      <t>メイ</t>
    </rPh>
    <rPh sb="10" eb="11">
      <t>アト</t>
    </rPh>
    <rPh sb="12" eb="14">
      <t>コウメイ</t>
    </rPh>
    <rPh sb="15" eb="18">
      <t>ダンタイメイ</t>
    </rPh>
    <rPh sb="19" eb="21">
      <t>メイキ</t>
    </rPh>
    <rPh sb="46" eb="48">
      <t>ソウシン</t>
    </rPh>
    <rPh sb="50" eb="51">
      <t>クダ</t>
    </rPh>
    <phoneticPr fontId="2"/>
  </si>
  <si>
    <t>回　高松市屋外陸上記録会　競技日程（予定）</t>
    <rPh sb="0" eb="1">
      <t>カイ</t>
    </rPh>
    <rPh sb="2" eb="5">
      <t>タカマツシ</t>
    </rPh>
    <rPh sb="5" eb="7">
      <t>オクガイ</t>
    </rPh>
    <rPh sb="7" eb="9">
      <t>リクジョウ</t>
    </rPh>
    <rPh sb="9" eb="11">
      <t>キロク</t>
    </rPh>
    <rPh sb="11" eb="12">
      <t>カイ</t>
    </rPh>
    <rPh sb="13" eb="15">
      <t>キョウギ</t>
    </rPh>
    <rPh sb="15" eb="17">
      <t>ニッテイ</t>
    </rPh>
    <rPh sb="18" eb="20">
      <t>ヨテイ</t>
    </rPh>
    <phoneticPr fontId="2"/>
  </si>
  <si>
    <t>日</t>
    <rPh sb="0" eb="1">
      <t>ニチ</t>
    </rPh>
    <phoneticPr fontId="2"/>
  </si>
  <si>
    <t>トラック種目</t>
    <rPh sb="4" eb="6">
      <t>シュモク</t>
    </rPh>
    <phoneticPr fontId="2"/>
  </si>
  <si>
    <t>フィールド種目</t>
    <rPh sb="5" eb="7">
      <t>シュモク</t>
    </rPh>
    <phoneticPr fontId="2"/>
  </si>
  <si>
    <t>性別</t>
    <rPh sb="0" eb="2">
      <t>セイベツ</t>
    </rPh>
    <phoneticPr fontId="2"/>
  </si>
  <si>
    <t>組</t>
    <rPh sb="0" eb="1">
      <t>クミ</t>
    </rPh>
    <phoneticPr fontId="2"/>
  </si>
  <si>
    <t>開始時間</t>
    <rPh sb="0" eb="2">
      <t>カイシ</t>
    </rPh>
    <rPh sb="2" eb="4">
      <t>ジカン</t>
    </rPh>
    <phoneticPr fontId="2"/>
  </si>
  <si>
    <t>招集時間</t>
    <rPh sb="0" eb="2">
      <t>ショウシュウ</t>
    </rPh>
    <rPh sb="2" eb="4">
      <t>ジカン</t>
    </rPh>
    <phoneticPr fontId="2"/>
  </si>
  <si>
    <t>所要時間</t>
    <rPh sb="0" eb="2">
      <t>ショヨウ</t>
    </rPh>
    <rPh sb="2" eb="4">
      <t>ジカン</t>
    </rPh>
    <phoneticPr fontId="2"/>
  </si>
  <si>
    <r>
      <rPr>
        <sz val="12"/>
        <color indexed="10"/>
        <rFont val="ＭＳ 明朝"/>
        <family val="1"/>
        <charset val="128"/>
      </rPr>
      <t>女</t>
    </r>
    <r>
      <rPr>
        <sz val="12"/>
        <rFont val="ＭＳ 明朝"/>
        <family val="1"/>
        <charset val="128"/>
      </rPr>
      <t>子</t>
    </r>
    <rPh sb="0" eb="2">
      <t>ジョシ</t>
    </rPh>
    <phoneticPr fontId="2"/>
  </si>
  <si>
    <t>100m</t>
    <phoneticPr fontId="2"/>
  </si>
  <si>
    <t>～</t>
    <phoneticPr fontId="2"/>
  </si>
  <si>
    <t>：</t>
    <phoneticPr fontId="2"/>
  </si>
  <si>
    <t>：</t>
    <phoneticPr fontId="2"/>
  </si>
  <si>
    <r>
      <t>男</t>
    </r>
    <r>
      <rPr>
        <sz val="12"/>
        <color indexed="10"/>
        <rFont val="ＭＳ 明朝"/>
        <family val="1"/>
        <charset val="128"/>
      </rPr>
      <t>女</t>
    </r>
    <rPh sb="0" eb="2">
      <t>ダンジョ</t>
    </rPh>
    <phoneticPr fontId="2"/>
  </si>
  <si>
    <t>棒高跳</t>
    <rPh sb="0" eb="3">
      <t>ボウタカトビ</t>
    </rPh>
    <phoneticPr fontId="2"/>
  </si>
  <si>
    <t>：</t>
    <phoneticPr fontId="2"/>
  </si>
  <si>
    <t>：</t>
    <phoneticPr fontId="2"/>
  </si>
  <si>
    <t>：</t>
    <phoneticPr fontId="2"/>
  </si>
  <si>
    <t>～</t>
    <phoneticPr fontId="2"/>
  </si>
  <si>
    <t>走高跳</t>
    <rPh sb="0" eb="1">
      <t>ハシ</t>
    </rPh>
    <phoneticPr fontId="2"/>
  </si>
  <si>
    <r>
      <t>女</t>
    </r>
    <r>
      <rPr>
        <sz val="12"/>
        <rFont val="ＭＳ 明朝"/>
        <family val="1"/>
        <charset val="128"/>
      </rPr>
      <t>子</t>
    </r>
    <rPh sb="0" eb="2">
      <t>ジョシ</t>
    </rPh>
    <phoneticPr fontId="2"/>
  </si>
  <si>
    <t>走幅跳</t>
    <rPh sb="0" eb="1">
      <t>ソウ</t>
    </rPh>
    <rPh sb="1" eb="2">
      <t>ハバ</t>
    </rPh>
    <phoneticPr fontId="2"/>
  </si>
  <si>
    <t>：</t>
    <phoneticPr fontId="2"/>
  </si>
  <si>
    <t>※走高跳は、Bゾーンで実施する。</t>
    <rPh sb="1" eb="4">
      <t>ハシリタカトビ</t>
    </rPh>
    <rPh sb="11" eb="13">
      <t>ジッシ</t>
    </rPh>
    <phoneticPr fontId="2"/>
  </si>
  <si>
    <t>～</t>
    <phoneticPr fontId="2"/>
  </si>
  <si>
    <t>※棒高跳は、Cゾーンで実施する。</t>
    <rPh sb="1" eb="4">
      <t>ボウタカト</t>
    </rPh>
    <rPh sb="11" eb="13">
      <t>ジッシ</t>
    </rPh>
    <phoneticPr fontId="2"/>
  </si>
  <si>
    <t>※走幅跳は、メインスタンド側で実施する。</t>
    <rPh sb="1" eb="2">
      <t>ハシ</t>
    </rPh>
    <rPh sb="2" eb="4">
      <t>ハバト</t>
    </rPh>
    <rPh sb="13" eb="14">
      <t>ガワ</t>
    </rPh>
    <rPh sb="15" eb="17">
      <t>ジッシ</t>
    </rPh>
    <phoneticPr fontId="2"/>
  </si>
  <si>
    <t>：</t>
    <phoneticPr fontId="2"/>
  </si>
  <si>
    <t>800m</t>
    <phoneticPr fontId="2"/>
  </si>
  <si>
    <t>①　各種目の招集は、各種目の実施場所で行います。</t>
    <rPh sb="2" eb="5">
      <t>カクシュモク</t>
    </rPh>
    <rPh sb="6" eb="8">
      <t>ショウシュウ</t>
    </rPh>
    <rPh sb="10" eb="13">
      <t>カクシュモク</t>
    </rPh>
    <rPh sb="14" eb="16">
      <t>ジッシ</t>
    </rPh>
    <rPh sb="16" eb="18">
      <t>バショ</t>
    </rPh>
    <rPh sb="19" eb="20">
      <t>オコナ</t>
    </rPh>
    <phoneticPr fontId="2"/>
  </si>
  <si>
    <t>②　競技日程は、当日受付人数により若干変更が予想されますのでご了承ください。</t>
    <rPh sb="2" eb="4">
      <t>キョウギ</t>
    </rPh>
    <rPh sb="4" eb="6">
      <t>ニッテイ</t>
    </rPh>
    <rPh sb="8" eb="10">
      <t>トウジツ</t>
    </rPh>
    <rPh sb="10" eb="12">
      <t>ウケツケ</t>
    </rPh>
    <rPh sb="12" eb="14">
      <t>ニンズウ</t>
    </rPh>
    <rPh sb="17" eb="19">
      <t>ジャッカン</t>
    </rPh>
    <rPh sb="19" eb="21">
      <t>ヘンコウ</t>
    </rPh>
    <rPh sb="22" eb="24">
      <t>ヨソウ</t>
    </rPh>
    <rPh sb="31" eb="33">
      <t>リョウショウ</t>
    </rPh>
    <phoneticPr fontId="2"/>
  </si>
  <si>
    <t>③　本日の記録会は、１１時終了です。</t>
    <rPh sb="2" eb="4">
      <t>ホンジツ</t>
    </rPh>
    <rPh sb="5" eb="7">
      <t>キロク</t>
    </rPh>
    <rPh sb="7" eb="8">
      <t>カイ</t>
    </rPh>
    <rPh sb="12" eb="13">
      <t>ジ</t>
    </rPh>
    <rPh sb="13" eb="15">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</si>
</sst>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Red]\(0\)"/>
    <numFmt numFmtId="178" formatCode="000"/>
    <numFmt numFmtId="179" formatCode="00"/>
  </numFmts>
  <fonts count="4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9"/>
      <name val="ＭＳ Ｐゴシック"/>
      <family val="3"/>
      <charset val="128"/>
    </font>
    <font>
      <b/>
      <sz val="16"/>
      <name val="ＭＳ Ｐゴシック"/>
      <family val="3"/>
      <charset val="128"/>
    </font>
    <font>
      <sz val="10"/>
      <name val="ＭＳ ゴシック"/>
      <family val="3"/>
      <charset val="128"/>
    </font>
    <font>
      <sz val="9"/>
      <color indexed="8"/>
      <name val="ＭＳ Ｐゴシック"/>
      <family val="3"/>
      <charset val="128"/>
    </font>
    <font>
      <sz val="9"/>
      <color indexed="81"/>
      <name val="ＭＳ Ｐゴシック"/>
      <family val="3"/>
      <charset val="128"/>
    </font>
    <font>
      <sz val="11"/>
      <color indexed="10"/>
      <name val="ＭＳ ゴシック"/>
      <family val="3"/>
      <charset val="128"/>
    </font>
    <font>
      <b/>
      <sz val="11"/>
      <name val="ＭＳ Ｐゴシック"/>
      <family val="3"/>
      <charset val="128"/>
    </font>
    <font>
      <sz val="10"/>
      <color indexed="8"/>
      <name val="ＭＳ Ｐゴシック"/>
      <family val="3"/>
      <charset val="128"/>
    </font>
    <font>
      <sz val="9"/>
      <name val="ＭＳ 明朝"/>
      <family val="1"/>
      <charset val="128"/>
    </font>
    <font>
      <sz val="18"/>
      <name val="ＭＳ 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b/>
      <sz val="9"/>
      <color indexed="81"/>
      <name val="MS P ゴシック"/>
      <family val="3"/>
      <charset val="128"/>
    </font>
    <font>
      <sz val="12"/>
      <name val="ＭＳ Ｐゴシック"/>
      <family val="3"/>
      <charset val="128"/>
    </font>
    <font>
      <sz val="12"/>
      <color indexed="8"/>
      <name val="ＭＳ Ｐゴシック"/>
      <family val="3"/>
      <charset val="128"/>
    </font>
    <font>
      <sz val="12"/>
      <color indexed="10"/>
      <name val="ＭＳ Ｐゴシック"/>
      <family val="3"/>
      <charset val="128"/>
    </font>
    <font>
      <sz val="10"/>
      <name val="ＭＳ 明朝"/>
      <family val="1"/>
      <charset val="128"/>
    </font>
    <font>
      <sz val="20"/>
      <name val="ＭＳ 明朝"/>
      <family val="1"/>
      <charset val="128"/>
    </font>
    <font>
      <sz val="12"/>
      <name val="ＭＳ 明朝"/>
      <family val="1"/>
      <charset val="128"/>
    </font>
    <font>
      <sz val="12"/>
      <color indexed="10"/>
      <name val="ＭＳ 明朝"/>
      <family val="1"/>
      <charset val="128"/>
    </font>
    <font>
      <b/>
      <sz val="12"/>
      <color rgb="FFFF0000"/>
      <name val="ＭＳ Ｐゴシック"/>
      <family val="3"/>
      <charset val="128"/>
    </font>
    <font>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xf numFmtId="0" fontId="9" fillId="0" borderId="0"/>
    <xf numFmtId="0" fontId="4" fillId="0" borderId="0"/>
    <xf numFmtId="0" fontId="21" fillId="4" borderId="0" applyNumberFormat="0" applyBorder="0" applyAlignment="0" applyProtection="0">
      <alignment vertical="center"/>
    </xf>
  </cellStyleXfs>
  <cellXfs count="186">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vertical="center"/>
    </xf>
    <xf numFmtId="49" fontId="0" fillId="0" borderId="0" xfId="0" applyNumberFormat="1" applyAlignment="1">
      <alignment horizontal="center" vertical="center"/>
    </xf>
    <xf numFmtId="49" fontId="0" fillId="0" borderId="0" xfId="0" applyNumberFormat="1" applyAlignment="1">
      <alignment vertical="center" shrinkToFit="1"/>
    </xf>
    <xf numFmtId="0" fontId="0" fillId="0" borderId="10" xfId="0" applyBorder="1" applyAlignment="1">
      <alignment horizontal="center" vertical="center"/>
    </xf>
    <xf numFmtId="49" fontId="25" fillId="24" borderId="0" xfId="0" applyNumberFormat="1" applyFont="1" applyFill="1" applyBorder="1" applyAlignment="1">
      <alignment vertical="center"/>
    </xf>
    <xf numFmtId="0" fontId="0" fillId="0" borderId="0" xfId="0" applyAlignment="1">
      <alignment vertical="center" wrapText="1"/>
    </xf>
    <xf numFmtId="0" fontId="0" fillId="0" borderId="0" xfId="0" applyProtection="1">
      <alignment vertical="center"/>
      <protection locked="0"/>
    </xf>
    <xf numFmtId="0" fontId="0" fillId="0" borderId="0" xfId="0" applyBorder="1" applyAlignment="1">
      <alignment horizontal="center" vertical="center"/>
    </xf>
    <xf numFmtId="0" fontId="0" fillId="0" borderId="0" xfId="0" applyBorder="1">
      <alignment vertical="center"/>
    </xf>
    <xf numFmtId="0" fontId="13" fillId="0" borderId="0" xfId="0" applyFont="1">
      <alignment vertical="center"/>
    </xf>
    <xf numFmtId="49" fontId="30" fillId="0" borderId="0" xfId="41" applyNumberFormat="1" applyFont="1" applyFill="1" applyBorder="1" applyAlignment="1" applyProtection="1">
      <alignment horizontal="center"/>
      <protection locked="0"/>
    </xf>
    <xf numFmtId="0" fontId="3" fillId="0" borderId="0" xfId="0" applyFont="1" applyAlignment="1">
      <alignment horizontal="right" vertical="center"/>
    </xf>
    <xf numFmtId="0" fontId="0" fillId="0" borderId="11" xfId="0" applyBorder="1">
      <alignment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1" fillId="0" borderId="0" xfId="0" applyFont="1" applyBorder="1" applyAlignment="1">
      <alignment horizontal="left" vertical="center"/>
    </xf>
    <xf numFmtId="0" fontId="0" fillId="0" borderId="12" xfId="0" applyBorder="1">
      <alignment vertical="center"/>
    </xf>
    <xf numFmtId="0" fontId="0" fillId="0" borderId="0"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1" fillId="0" borderId="0" xfId="0" applyFont="1" applyBorder="1">
      <alignment vertical="center"/>
    </xf>
    <xf numFmtId="0" fontId="0" fillId="0" borderId="0" xfId="0" applyFill="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lignment vertical="center"/>
    </xf>
    <xf numFmtId="0" fontId="0" fillId="0" borderId="18" xfId="0" applyBorder="1">
      <alignment vertical="center"/>
    </xf>
    <xf numFmtId="0" fontId="1" fillId="0" borderId="19" xfId="0" applyFont="1" applyBorder="1" applyAlignment="1">
      <alignment horizontal="left"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lignment vertical="center"/>
    </xf>
    <xf numFmtId="0" fontId="0" fillId="0" borderId="19" xfId="0"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0" xfId="0" applyFill="1" applyBorder="1" applyAlignment="1">
      <alignment horizontal="center" vertical="center"/>
    </xf>
    <xf numFmtId="0" fontId="0" fillId="0" borderId="24" xfId="0" applyBorder="1">
      <alignment vertical="center"/>
    </xf>
    <xf numFmtId="0" fontId="9" fillId="0" borderId="0" xfId="42" applyFont="1" applyAlignment="1">
      <alignment horizontal="left" vertical="center"/>
    </xf>
    <xf numFmtId="0" fontId="9" fillId="0" borderId="0" xfId="42" applyFont="1" applyAlignment="1">
      <alignment vertical="center"/>
    </xf>
    <xf numFmtId="0" fontId="9" fillId="0" borderId="0" xfId="42" quotePrefix="1" applyFont="1" applyAlignment="1">
      <alignment horizontal="left" vertical="center"/>
    </xf>
    <xf numFmtId="0" fontId="28" fillId="0" borderId="0" xfId="42" applyFont="1" applyAlignment="1">
      <alignment horizontal="left" vertical="center"/>
    </xf>
    <xf numFmtId="0" fontId="3" fillId="0" borderId="0" xfId="0" applyFont="1" applyAlignment="1">
      <alignment vertical="center" wrapText="1"/>
    </xf>
    <xf numFmtId="0" fontId="3" fillId="0" borderId="0" xfId="0" applyFont="1" applyAlignment="1">
      <alignment vertical="center" wrapText="1" shrinkToFit="1"/>
    </xf>
    <xf numFmtId="49" fontId="0" fillId="0" borderId="0" xfId="0" applyNumberFormat="1" applyAlignment="1">
      <alignment vertical="center"/>
    </xf>
    <xf numFmtId="0" fontId="13" fillId="0" borderId="0" xfId="0" applyFont="1" applyAlignment="1">
      <alignment vertical="center"/>
    </xf>
    <xf numFmtId="0" fontId="26" fillId="0" borderId="0" xfId="43" applyFont="1" applyFill="1" applyBorder="1" applyAlignment="1">
      <alignment vertical="center"/>
    </xf>
    <xf numFmtId="0" fontId="26" fillId="0" borderId="0" xfId="43" applyNumberFormat="1" applyFont="1" applyFill="1" applyBorder="1" applyAlignment="1">
      <alignment vertical="center"/>
    </xf>
    <xf numFmtId="0" fontId="3" fillId="0" borderId="0" xfId="0" applyFont="1" applyAlignment="1">
      <alignment vertical="center"/>
    </xf>
    <xf numFmtId="0" fontId="0" fillId="0" borderId="25" xfId="0" applyBorder="1" applyProtection="1">
      <alignment vertical="center"/>
      <protection locked="0"/>
    </xf>
    <xf numFmtId="0" fontId="0" fillId="0" borderId="22" xfId="0" applyBorder="1" applyAlignment="1" applyProtection="1">
      <alignment horizontal="center" vertical="center"/>
      <protection locked="0"/>
    </xf>
    <xf numFmtId="0" fontId="0" fillId="0" borderId="22" xfId="0" applyBorder="1" applyProtection="1">
      <alignment vertical="center"/>
      <protection locked="0"/>
    </xf>
    <xf numFmtId="0" fontId="0" fillId="0" borderId="0" xfId="0" applyBorder="1" applyAlignment="1" applyProtection="1">
      <alignment horizontal="right" vertical="center"/>
      <protection locked="0"/>
    </xf>
    <xf numFmtId="0" fontId="0" fillId="0" borderId="0" xfId="0" applyFill="1" applyBorder="1" applyProtection="1">
      <alignment vertical="center"/>
      <protection locked="0"/>
    </xf>
    <xf numFmtId="0" fontId="0" fillId="0" borderId="0" xfId="0" applyAlignment="1" applyProtection="1">
      <alignment vertical="center" shrinkToFit="1"/>
      <protection locked="0"/>
    </xf>
    <xf numFmtId="49" fontId="0" fillId="0" borderId="0" xfId="0" applyNumberFormat="1" applyProtection="1">
      <alignment vertical="center"/>
      <protection locked="0"/>
    </xf>
    <xf numFmtId="49" fontId="0" fillId="0" borderId="0" xfId="0" applyNumberFormat="1" applyAlignment="1" applyProtection="1">
      <alignment horizontal="center" vertical="center"/>
      <protection locked="0"/>
    </xf>
    <xf numFmtId="0" fontId="34" fillId="0" borderId="26" xfId="0" applyFont="1" applyBorder="1" applyAlignment="1">
      <alignment vertical="center"/>
    </xf>
    <xf numFmtId="0" fontId="34" fillId="0" borderId="26" xfId="0" applyFont="1" applyBorder="1" applyAlignment="1">
      <alignment horizontal="right" vertical="center"/>
    </xf>
    <xf numFmtId="0" fontId="34" fillId="0" borderId="0" xfId="0" applyFont="1" applyBorder="1" applyAlignment="1">
      <alignment vertical="center"/>
    </xf>
    <xf numFmtId="0" fontId="35" fillId="0" borderId="27" xfId="0" applyFont="1" applyBorder="1" applyAlignment="1">
      <alignment vertical="center"/>
    </xf>
    <xf numFmtId="0" fontId="33" fillId="0" borderId="28" xfId="0" applyFont="1" applyBorder="1">
      <alignment vertical="center"/>
    </xf>
    <xf numFmtId="0" fontId="33" fillId="0" borderId="0" xfId="0" applyFont="1">
      <alignment vertical="center"/>
    </xf>
    <xf numFmtId="0" fontId="35" fillId="0" borderId="12" xfId="0" applyFont="1" applyBorder="1" applyAlignment="1">
      <alignment vertical="center"/>
    </xf>
    <xf numFmtId="0" fontId="35" fillId="0" borderId="0" xfId="0" applyFont="1" applyBorder="1" applyAlignment="1">
      <alignment vertical="center"/>
    </xf>
    <xf numFmtId="0" fontId="33" fillId="0" borderId="11" xfId="0" applyFont="1" applyBorder="1">
      <alignment vertical="center"/>
    </xf>
    <xf numFmtId="0" fontId="36" fillId="0" borderId="0" xfId="0" applyFont="1">
      <alignment vertical="center"/>
    </xf>
    <xf numFmtId="0" fontId="24" fillId="0" borderId="12" xfId="0" applyFont="1" applyBorder="1" applyAlignment="1">
      <alignment vertical="center"/>
    </xf>
    <xf numFmtId="0" fontId="24" fillId="0" borderId="0" xfId="0" applyFont="1" applyBorder="1" applyAlignment="1">
      <alignment vertical="center"/>
    </xf>
    <xf numFmtId="0" fontId="36" fillId="0" borderId="11" xfId="0" applyFont="1" applyBorder="1">
      <alignment vertical="center"/>
    </xf>
    <xf numFmtId="0" fontId="34" fillId="0" borderId="26" xfId="0" applyFont="1" applyBorder="1" applyAlignment="1">
      <alignment horizontal="center" vertical="center"/>
    </xf>
    <xf numFmtId="0" fontId="34" fillId="0" borderId="0" xfId="0" applyFont="1" applyBorder="1" applyAlignment="1">
      <alignment horizontal="right" vertical="center"/>
    </xf>
    <xf numFmtId="0" fontId="45" fillId="0" borderId="26"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176" fontId="45" fillId="0" borderId="26" xfId="0" applyNumberFormat="1" applyFont="1" applyBorder="1" applyAlignment="1" applyProtection="1">
      <alignment horizontal="center" vertical="center"/>
      <protection locked="0"/>
    </xf>
    <xf numFmtId="178" fontId="0" fillId="0" borderId="0" xfId="0" applyNumberFormat="1">
      <alignment vertical="center"/>
    </xf>
    <xf numFmtId="0" fontId="38" fillId="0" borderId="0" xfId="0" applyFont="1" applyAlignment="1">
      <alignment horizontal="center" vertical="center"/>
    </xf>
    <xf numFmtId="0" fontId="39" fillId="0" borderId="0" xfId="43" applyFont="1" applyFill="1" applyBorder="1" applyAlignment="1">
      <alignment horizontal="center" vertical="center"/>
    </xf>
    <xf numFmtId="0" fontId="39" fillId="0" borderId="0" xfId="43" applyNumberFormat="1" applyFont="1" applyFill="1" applyBorder="1" applyAlignment="1">
      <alignment horizontal="center" vertical="center"/>
    </xf>
    <xf numFmtId="0" fontId="40" fillId="0" borderId="0" xfId="0" applyFont="1" applyAlignment="1">
      <alignment horizontal="center" vertical="center"/>
    </xf>
    <xf numFmtId="0" fontId="30" fillId="0" borderId="0" xfId="41" applyNumberFormat="1" applyFont="1" applyFill="1" applyBorder="1" applyAlignment="1" applyProtection="1">
      <alignment horizontal="center"/>
      <protection locked="0"/>
    </xf>
    <xf numFmtId="0" fontId="0" fillId="0" borderId="0" xfId="0" applyNumberFormat="1" applyProtection="1">
      <alignment vertical="center"/>
      <protection locked="0"/>
    </xf>
    <xf numFmtId="0" fontId="0" fillId="0" borderId="0" xfId="0" applyNumberFormat="1">
      <alignment vertical="center"/>
    </xf>
    <xf numFmtId="0" fontId="0" fillId="25" borderId="0" xfId="0" applyNumberFormat="1" applyFill="1" applyAlignment="1">
      <alignment vertical="center"/>
    </xf>
    <xf numFmtId="0" fontId="0" fillId="25" borderId="0" xfId="0" applyFill="1" applyAlignment="1">
      <alignment horizontal="center" vertical="center"/>
    </xf>
    <xf numFmtId="0" fontId="0" fillId="25" borderId="0" xfId="0" applyNumberFormat="1" applyFill="1">
      <alignment vertical="center"/>
    </xf>
    <xf numFmtId="178" fontId="0" fillId="25" borderId="0" xfId="0" applyNumberFormat="1" applyFill="1">
      <alignment vertical="center"/>
    </xf>
    <xf numFmtId="0" fontId="32" fillId="0" borderId="0" xfId="0" applyFont="1" applyAlignment="1">
      <alignment horizontal="center" vertical="center"/>
    </xf>
    <xf numFmtId="0" fontId="32" fillId="0" borderId="0" xfId="0" applyFont="1" applyAlignment="1">
      <alignment horizontal="left" vertical="center"/>
    </xf>
    <xf numFmtId="0" fontId="32" fillId="0" borderId="0" xfId="0" applyFont="1">
      <alignment vertical="center"/>
    </xf>
    <xf numFmtId="0" fontId="41" fillId="0" borderId="0" xfId="0" applyFont="1" applyAlignment="1">
      <alignment vertical="center"/>
    </xf>
    <xf numFmtId="0" fontId="41" fillId="0" borderId="0" xfId="0" applyFont="1">
      <alignment vertical="center"/>
    </xf>
    <xf numFmtId="179" fontId="32" fillId="0" borderId="0" xfId="0" applyNumberFormat="1" applyFont="1" applyAlignment="1">
      <alignment horizontal="center" vertical="center"/>
    </xf>
    <xf numFmtId="0" fontId="42" fillId="0" borderId="0" xfId="0" applyFont="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43" fillId="0" borderId="29" xfId="0" applyFont="1" applyBorder="1" applyAlignment="1">
      <alignment horizontal="center" vertical="center"/>
    </xf>
    <xf numFmtId="0" fontId="43" fillId="0" borderId="10"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179" fontId="43" fillId="0" borderId="33" xfId="0" applyNumberFormat="1" applyFont="1" applyBorder="1" applyAlignment="1">
      <alignment horizontal="center" vertical="center"/>
    </xf>
    <xf numFmtId="179" fontId="43" fillId="0" borderId="34" xfId="0" applyNumberFormat="1" applyFont="1" applyBorder="1" applyAlignment="1">
      <alignment horizontal="center" vertical="center"/>
    </xf>
    <xf numFmtId="0" fontId="43" fillId="0" borderId="18" xfId="0" applyFont="1" applyBorder="1" applyAlignment="1">
      <alignment horizontal="center" vertical="center"/>
    </xf>
    <xf numFmtId="0" fontId="43" fillId="0" borderId="25" xfId="0" applyFont="1" applyBorder="1" applyAlignment="1">
      <alignment horizontal="center" vertical="center"/>
    </xf>
    <xf numFmtId="177" fontId="43" fillId="0" borderId="31" xfId="0" applyNumberFormat="1" applyFont="1" applyBorder="1" applyAlignment="1">
      <alignment vertical="center"/>
    </xf>
    <xf numFmtId="179" fontId="43" fillId="0" borderId="30" xfId="0" applyNumberFormat="1" applyFont="1" applyBorder="1" applyAlignment="1">
      <alignment horizontal="center" vertical="center"/>
    </xf>
    <xf numFmtId="179" fontId="43" fillId="0" borderId="35" xfId="0" applyNumberFormat="1"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177" fontId="43" fillId="0" borderId="29" xfId="0" applyNumberFormat="1" applyFont="1" applyBorder="1" applyAlignment="1">
      <alignment vertical="center"/>
    </xf>
    <xf numFmtId="177" fontId="43" fillId="0" borderId="35" xfId="0" applyNumberFormat="1" applyFont="1" applyBorder="1" applyAlignment="1">
      <alignment horizontal="center" vertical="center"/>
    </xf>
    <xf numFmtId="0" fontId="43" fillId="0" borderId="19" xfId="0" applyFont="1" applyBorder="1" applyAlignment="1">
      <alignment horizontal="center" vertical="center"/>
    </xf>
    <xf numFmtId="0" fontId="43" fillId="0" borderId="22"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179" fontId="43" fillId="0" borderId="40" xfId="0" applyNumberFormat="1" applyFont="1" applyBorder="1" applyAlignment="1">
      <alignment horizontal="center" vertical="center"/>
    </xf>
    <xf numFmtId="177" fontId="43" fillId="0" borderId="38" xfId="0" applyNumberFormat="1" applyFont="1" applyBorder="1" applyAlignment="1">
      <alignment vertical="center"/>
    </xf>
    <xf numFmtId="177" fontId="43" fillId="0" borderId="41" xfId="0" applyNumberFormat="1" applyFont="1" applyBorder="1" applyAlignment="1">
      <alignment vertical="center"/>
    </xf>
    <xf numFmtId="0" fontId="43" fillId="0" borderId="42" xfId="0" applyFont="1" applyBorder="1" applyAlignment="1">
      <alignment horizontal="center" vertical="center"/>
    </xf>
    <xf numFmtId="0" fontId="43" fillId="0" borderId="14" xfId="0" applyFont="1" applyBorder="1" applyAlignment="1">
      <alignment horizontal="center" vertical="center"/>
    </xf>
    <xf numFmtId="0" fontId="43" fillId="0" borderId="43" xfId="0" applyFont="1" applyBorder="1" applyAlignment="1">
      <alignment horizontal="center" vertical="center"/>
    </xf>
    <xf numFmtId="0" fontId="43" fillId="0" borderId="15" xfId="0" applyFont="1" applyBorder="1" applyAlignment="1">
      <alignment horizontal="center" vertical="center"/>
    </xf>
    <xf numFmtId="0" fontId="46"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179" fontId="43" fillId="0" borderId="48" xfId="0" applyNumberFormat="1" applyFont="1" applyBorder="1" applyAlignment="1">
      <alignment horizontal="center" vertical="center"/>
    </xf>
    <xf numFmtId="177" fontId="43" fillId="0" borderId="46" xfId="0" applyNumberFormat="1" applyFont="1" applyBorder="1" applyAlignment="1">
      <alignment vertical="center"/>
    </xf>
    <xf numFmtId="0" fontId="43" fillId="0" borderId="47" xfId="0" applyFont="1" applyBorder="1" applyAlignment="1">
      <alignment vertical="center"/>
    </xf>
    <xf numFmtId="177" fontId="43" fillId="0" borderId="49" xfId="0" applyNumberFormat="1" applyFont="1" applyBorder="1" applyAlignment="1">
      <alignment vertical="center"/>
    </xf>
    <xf numFmtId="0" fontId="43" fillId="0" borderId="0"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179" fontId="43" fillId="0" borderId="52" xfId="0" applyNumberFormat="1" applyFont="1" applyBorder="1" applyAlignment="1">
      <alignment horizontal="center" vertical="center"/>
    </xf>
    <xf numFmtId="179" fontId="43" fillId="0" borderId="53" xfId="0" applyNumberFormat="1" applyFont="1" applyBorder="1" applyAlignment="1">
      <alignment horizontal="center" vertical="center"/>
    </xf>
    <xf numFmtId="0" fontId="43" fillId="0" borderId="0" xfId="0" applyFont="1" applyAlignment="1">
      <alignment horizontal="left" vertical="center"/>
    </xf>
    <xf numFmtId="179" fontId="43" fillId="0" borderId="0" xfId="0" applyNumberFormat="1" applyFont="1" applyAlignment="1">
      <alignment horizontal="center" vertical="center"/>
    </xf>
    <xf numFmtId="179" fontId="43" fillId="0" borderId="0" xfId="0" applyNumberFormat="1" applyFont="1" applyBorder="1" applyAlignment="1">
      <alignment horizontal="center" vertical="center"/>
    </xf>
    <xf numFmtId="177" fontId="43" fillId="0" borderId="0" xfId="0" applyNumberFormat="1"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left" vertical="center"/>
    </xf>
    <xf numFmtId="0" fontId="43" fillId="0" borderId="0" xfId="0" applyFont="1">
      <alignment vertical="center"/>
    </xf>
    <xf numFmtId="0" fontId="43" fillId="0" borderId="0" xfId="0" applyFont="1" applyAlignment="1">
      <alignment vertical="center"/>
    </xf>
    <xf numFmtId="179" fontId="43" fillId="0" borderId="47" xfId="0" applyNumberFormat="1" applyFont="1" applyBorder="1" applyAlignment="1">
      <alignment horizontal="center" vertical="center"/>
    </xf>
    <xf numFmtId="179" fontId="43" fillId="0" borderId="0" xfId="0" applyNumberFormat="1" applyFont="1" applyBorder="1" applyAlignment="1">
      <alignment vertical="center"/>
    </xf>
    <xf numFmtId="0" fontId="43" fillId="0" borderId="44" xfId="0" applyFont="1" applyBorder="1" applyAlignment="1">
      <alignment horizontal="center" vertical="center"/>
    </xf>
    <xf numFmtId="0" fontId="43" fillId="0" borderId="47" xfId="0" applyFont="1" applyBorder="1">
      <alignment vertical="center"/>
    </xf>
    <xf numFmtId="0" fontId="43" fillId="0" borderId="48" xfId="0" applyFont="1" applyBorder="1">
      <alignment vertical="center"/>
    </xf>
    <xf numFmtId="0" fontId="43" fillId="0" borderId="49" xfId="0" applyFont="1" applyBorder="1" applyAlignment="1">
      <alignment horizontal="center" vertical="center"/>
    </xf>
    <xf numFmtId="177" fontId="43" fillId="0" borderId="0" xfId="0" applyNumberFormat="1" applyFont="1" applyAlignment="1">
      <alignment vertical="center"/>
    </xf>
    <xf numFmtId="179" fontId="41" fillId="0" borderId="0" xfId="0" applyNumberFormat="1" applyFont="1" applyAlignment="1">
      <alignment horizontal="center" vertical="center"/>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lignment horizontal="left" vertical="center"/>
    </xf>
    <xf numFmtId="0" fontId="0" fillId="0" borderId="54"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right" vertical="center"/>
    </xf>
    <xf numFmtId="0" fontId="0" fillId="0" borderId="23" xfId="0" applyBorder="1" applyAlignment="1">
      <alignment horizontal="right" vertical="center"/>
    </xf>
    <xf numFmtId="0" fontId="0" fillId="25" borderId="0" xfId="0" applyNumberFormat="1" applyFill="1" applyAlignment="1">
      <alignment horizontal="center" vertical="center" wrapText="1"/>
    </xf>
    <xf numFmtId="0" fontId="32" fillId="0" borderId="0" xfId="0" applyFont="1" applyAlignment="1">
      <alignment horizontal="center" vertical="center"/>
    </xf>
    <xf numFmtId="0" fontId="42" fillId="0" borderId="63" xfId="0" applyFont="1" applyBorder="1" applyAlignment="1">
      <alignment horizontal="center" vertical="center"/>
    </xf>
    <xf numFmtId="0" fontId="42" fillId="0" borderId="47" xfId="0" applyFont="1" applyBorder="1" applyAlignment="1">
      <alignment horizontal="center" vertical="center"/>
    </xf>
    <xf numFmtId="0" fontId="42" fillId="0" borderId="49" xfId="0" applyFont="1" applyBorder="1" applyAlignment="1">
      <alignment horizontal="center" vertical="center"/>
    </xf>
    <xf numFmtId="0" fontId="43" fillId="0" borderId="20" xfId="0" applyFont="1" applyBorder="1" applyAlignment="1">
      <alignment horizontal="center" vertical="center"/>
    </xf>
    <xf numFmtId="0" fontId="43" fillId="0" borderId="17"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会員" xfId="41"/>
    <cellStyle name="標準_記入上の注意" xfId="42"/>
    <cellStyle name="標準_団体" xfId="43"/>
    <cellStyle name="良い" xfId="44" builtinId="26" customBuiltin="1"/>
  </cellStyles>
  <dxfs count="3">
    <dxf>
      <fill>
        <patternFill>
          <bgColor theme="4" tint="0.79998168889431442"/>
        </patternFill>
      </fill>
    </dxf>
    <dxf>
      <fill>
        <patternFill>
          <bgColor theme="8" tint="0.79998168889431442"/>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opLeftCell="A20" workbookViewId="0">
      <selection activeCell="I42" sqref="I42"/>
    </sheetView>
  </sheetViews>
  <sheetFormatPr defaultRowHeight="13.5"/>
  <cols>
    <col min="1" max="1" width="9" style="3"/>
    <col min="2" max="2" width="10.25" style="3" bestFit="1" customWidth="1"/>
    <col min="3" max="4" width="9" style="3"/>
    <col min="5" max="5" width="10.875" style="3" customWidth="1"/>
    <col min="6" max="6" width="16.625" style="3" bestFit="1" customWidth="1"/>
    <col min="7" max="7" width="10.25" style="3" customWidth="1"/>
    <col min="8" max="8" width="16.625" style="3" bestFit="1" customWidth="1"/>
    <col min="9" max="9" width="10.5" style="3" customWidth="1"/>
    <col min="10" max="10" width="10.375" style="3" customWidth="1"/>
    <col min="11" max="16384" width="9" style="3"/>
  </cols>
  <sheetData>
    <row r="1" spans="1:13" ht="18.75" customHeight="1">
      <c r="A1" s="39" t="s">
        <v>256</v>
      </c>
      <c r="B1" s="40"/>
      <c r="C1" s="40"/>
      <c r="D1" s="40"/>
      <c r="E1" s="40"/>
      <c r="F1" s="40"/>
      <c r="G1" s="40"/>
      <c r="H1" s="40"/>
      <c r="I1" s="40"/>
    </row>
    <row r="2" spans="1:13" ht="18" customHeight="1">
      <c r="A2" s="39" t="s">
        <v>253</v>
      </c>
      <c r="B2" s="40"/>
      <c r="C2" s="40"/>
      <c r="D2" s="40"/>
      <c r="E2" s="40"/>
      <c r="F2" s="40"/>
      <c r="G2" s="40"/>
      <c r="H2" s="40"/>
      <c r="I2" s="40"/>
    </row>
    <row r="3" spans="1:13" ht="18" customHeight="1">
      <c r="A3" s="41" t="s">
        <v>254</v>
      </c>
      <c r="B3" s="40"/>
      <c r="C3" s="40"/>
      <c r="D3" s="40"/>
      <c r="E3" s="40"/>
      <c r="F3" s="40"/>
      <c r="G3" s="40"/>
      <c r="H3" s="40"/>
      <c r="I3" s="40"/>
    </row>
    <row r="4" spans="1:13" ht="18" customHeight="1">
      <c r="A4" s="39" t="s">
        <v>255</v>
      </c>
      <c r="B4" s="40"/>
      <c r="C4" s="40"/>
      <c r="D4" s="40"/>
      <c r="E4" s="40"/>
      <c r="F4" s="40"/>
      <c r="G4" s="40"/>
      <c r="H4" s="40"/>
      <c r="I4" s="40"/>
    </row>
    <row r="5" spans="1:13" ht="18" customHeight="1">
      <c r="A5" s="39" t="s">
        <v>271</v>
      </c>
      <c r="B5" s="40"/>
      <c r="C5" s="40"/>
      <c r="D5" s="40"/>
      <c r="E5" s="40"/>
      <c r="F5" s="40"/>
      <c r="G5" s="40"/>
      <c r="H5" s="40"/>
      <c r="I5" s="40"/>
    </row>
    <row r="6" spans="1:13" ht="18" customHeight="1">
      <c r="A6" s="39" t="s">
        <v>257</v>
      </c>
      <c r="B6" s="40"/>
      <c r="C6" s="40"/>
      <c r="D6" s="40"/>
      <c r="E6" s="40"/>
      <c r="F6" s="40"/>
      <c r="G6" s="40"/>
      <c r="H6" s="40"/>
      <c r="I6" s="40"/>
    </row>
    <row r="7" spans="1:13" ht="18" customHeight="1">
      <c r="A7" s="39" t="s">
        <v>258</v>
      </c>
      <c r="B7" s="40"/>
      <c r="C7" s="40"/>
      <c r="D7" s="40"/>
      <c r="E7" s="40"/>
      <c r="F7" s="40"/>
      <c r="G7" s="40"/>
      <c r="H7" s="40"/>
      <c r="I7" s="40"/>
    </row>
    <row r="8" spans="1:13" ht="18" customHeight="1">
      <c r="A8" s="42" t="s">
        <v>448</v>
      </c>
      <c r="B8" s="40"/>
      <c r="C8" s="40"/>
      <c r="D8" s="40"/>
      <c r="E8" s="40"/>
      <c r="F8" s="40"/>
      <c r="G8" s="40"/>
      <c r="H8" s="40"/>
      <c r="I8" s="40"/>
    </row>
    <row r="9" spans="1:13" ht="29.25" customHeight="1">
      <c r="A9" s="39" t="s">
        <v>449</v>
      </c>
      <c r="B9" s="40"/>
      <c r="C9" s="40"/>
      <c r="D9" s="40"/>
      <c r="E9" s="40"/>
      <c r="F9" s="40"/>
      <c r="G9" s="40"/>
      <c r="H9" s="40"/>
      <c r="I9" s="40"/>
    </row>
    <row r="10" spans="1:13" ht="21" customHeight="1">
      <c r="A10" s="3" t="s">
        <v>259</v>
      </c>
    </row>
    <row r="11" spans="1:13" ht="48">
      <c r="A11" s="3" t="s">
        <v>15</v>
      </c>
      <c r="B11" s="43" t="s">
        <v>14</v>
      </c>
      <c r="C11" s="3" t="s">
        <v>447</v>
      </c>
      <c r="D11" s="43" t="s">
        <v>13</v>
      </c>
      <c r="E11" s="43" t="s">
        <v>11</v>
      </c>
      <c r="F11" s="43" t="s">
        <v>10</v>
      </c>
      <c r="G11" s="44" t="s">
        <v>9</v>
      </c>
      <c r="H11" s="43" t="s">
        <v>10</v>
      </c>
      <c r="I11" s="44" t="s">
        <v>9</v>
      </c>
      <c r="J11" s="43" t="s">
        <v>10</v>
      </c>
      <c r="K11" s="44" t="s">
        <v>9</v>
      </c>
      <c r="M11" s="8"/>
    </row>
    <row r="12" spans="1:13">
      <c r="A12" s="1" t="s">
        <v>0</v>
      </c>
      <c r="B12" s="1" t="s">
        <v>1</v>
      </c>
      <c r="C12" s="3" t="s">
        <v>444</v>
      </c>
      <c r="D12" s="1" t="s">
        <v>12</v>
      </c>
      <c r="E12" s="1" t="s">
        <v>2</v>
      </c>
      <c r="F12" s="1" t="s">
        <v>3</v>
      </c>
      <c r="G12" s="1" t="s">
        <v>4</v>
      </c>
      <c r="H12" s="1" t="s">
        <v>5</v>
      </c>
      <c r="I12" s="1" t="s">
        <v>6</v>
      </c>
      <c r="J12" s="1" t="s">
        <v>7</v>
      </c>
      <c r="K12" s="1" t="s">
        <v>8</v>
      </c>
    </row>
    <row r="13" spans="1:13" s="1" customFormat="1">
      <c r="A13" s="1">
        <v>1234</v>
      </c>
      <c r="B13" s="4" t="s">
        <v>261</v>
      </c>
      <c r="C13" s="1" t="s">
        <v>446</v>
      </c>
      <c r="D13" s="4" t="s">
        <v>272</v>
      </c>
      <c r="E13" s="4" t="s">
        <v>262</v>
      </c>
      <c r="F13" s="4" t="s">
        <v>87</v>
      </c>
      <c r="G13" s="4" t="s">
        <v>16</v>
      </c>
      <c r="H13" s="4" t="s">
        <v>40</v>
      </c>
      <c r="I13" s="4" t="s">
        <v>39</v>
      </c>
      <c r="J13" s="4" t="s">
        <v>38</v>
      </c>
      <c r="K13" s="4" t="s">
        <v>88</v>
      </c>
    </row>
    <row r="14" spans="1:13">
      <c r="E14" s="45"/>
      <c r="F14" s="45"/>
      <c r="G14" s="5" t="s">
        <v>42</v>
      </c>
      <c r="H14" s="45"/>
      <c r="I14" s="5" t="s">
        <v>41</v>
      </c>
      <c r="J14" s="45"/>
      <c r="K14" s="45" t="s">
        <v>89</v>
      </c>
    </row>
    <row r="16" spans="1:13" ht="20.25" customHeight="1">
      <c r="A16" s="3" t="s">
        <v>260</v>
      </c>
    </row>
    <row r="18" spans="1:9">
      <c r="A18" s="3" t="s">
        <v>86</v>
      </c>
    </row>
    <row r="19" spans="1:9">
      <c r="A19" s="7" t="s">
        <v>81</v>
      </c>
      <c r="B19" s="7"/>
      <c r="D19" s="7" t="s">
        <v>125</v>
      </c>
      <c r="E19" s="7"/>
      <c r="H19" s="7" t="s">
        <v>126</v>
      </c>
      <c r="I19" s="7"/>
    </row>
    <row r="20" spans="1:9">
      <c r="A20" s="47">
        <v>363091</v>
      </c>
      <c r="B20" s="47" t="s">
        <v>53</v>
      </c>
      <c r="D20" s="48">
        <v>365001</v>
      </c>
      <c r="E20" s="47" t="s">
        <v>145</v>
      </c>
      <c r="H20" s="3">
        <v>360001</v>
      </c>
      <c r="I20" s="3" t="s">
        <v>237</v>
      </c>
    </row>
    <row r="21" spans="1:9">
      <c r="A21" s="47">
        <v>363092</v>
      </c>
      <c r="B21" s="47" t="s">
        <v>54</v>
      </c>
      <c r="D21" s="48">
        <v>365002</v>
      </c>
      <c r="E21" s="47" t="s">
        <v>154</v>
      </c>
      <c r="H21" s="49">
        <v>360002</v>
      </c>
      <c r="I21" s="49" t="s">
        <v>128</v>
      </c>
    </row>
    <row r="22" spans="1:9">
      <c r="A22" s="47">
        <v>363101</v>
      </c>
      <c r="B22" s="47" t="s">
        <v>18</v>
      </c>
      <c r="D22" s="48">
        <v>365003</v>
      </c>
      <c r="E22" s="47" t="s">
        <v>155</v>
      </c>
      <c r="H22" s="49">
        <v>360003</v>
      </c>
      <c r="I22" s="49" t="s">
        <v>129</v>
      </c>
    </row>
    <row r="23" spans="1:9">
      <c r="A23" s="47">
        <v>363102</v>
      </c>
      <c r="B23" s="47" t="s">
        <v>19</v>
      </c>
      <c r="D23" s="48">
        <v>365004</v>
      </c>
      <c r="E23" s="47" t="s">
        <v>156</v>
      </c>
      <c r="H23" s="49">
        <v>360007</v>
      </c>
      <c r="I23" s="49" t="s">
        <v>131</v>
      </c>
    </row>
    <row r="24" spans="1:9">
      <c r="A24" s="47">
        <v>363103</v>
      </c>
      <c r="B24" s="47" t="s">
        <v>55</v>
      </c>
      <c r="D24" s="48">
        <v>365005</v>
      </c>
      <c r="E24" s="47" t="s">
        <v>157</v>
      </c>
      <c r="H24" s="49">
        <v>360008</v>
      </c>
      <c r="I24" s="49" t="s">
        <v>224</v>
      </c>
    </row>
    <row r="25" spans="1:9">
      <c r="A25" s="47">
        <v>363104</v>
      </c>
      <c r="B25" s="47" t="s">
        <v>20</v>
      </c>
      <c r="D25" s="48">
        <v>365006</v>
      </c>
      <c r="E25" s="47" t="s">
        <v>158</v>
      </c>
      <c r="H25" s="49">
        <v>360009</v>
      </c>
      <c r="I25" s="49" t="s">
        <v>238</v>
      </c>
    </row>
    <row r="26" spans="1:9">
      <c r="A26" s="47">
        <v>363105</v>
      </c>
      <c r="B26" s="47" t="s">
        <v>56</v>
      </c>
      <c r="D26" s="48">
        <v>365007</v>
      </c>
      <c r="E26" s="47" t="s">
        <v>159</v>
      </c>
      <c r="H26" s="49">
        <v>360010</v>
      </c>
      <c r="I26" s="49" t="s">
        <v>222</v>
      </c>
    </row>
    <row r="27" spans="1:9">
      <c r="A27" s="47">
        <v>363106</v>
      </c>
      <c r="B27" s="47" t="s">
        <v>57</v>
      </c>
      <c r="D27" s="48">
        <v>365008</v>
      </c>
      <c r="E27" s="47" t="s">
        <v>236</v>
      </c>
      <c r="H27" s="14">
        <v>360011</v>
      </c>
      <c r="I27" s="49" t="s">
        <v>226</v>
      </c>
    </row>
    <row r="28" spans="1:9">
      <c r="A28" s="47">
        <v>363107</v>
      </c>
      <c r="B28" s="47" t="s">
        <v>58</v>
      </c>
      <c r="D28" s="48">
        <v>365009</v>
      </c>
      <c r="E28" s="47" t="s">
        <v>160</v>
      </c>
      <c r="H28" s="49">
        <v>360014</v>
      </c>
      <c r="I28" s="49" t="s">
        <v>230</v>
      </c>
    </row>
    <row r="29" spans="1:9">
      <c r="A29" s="47">
        <v>363108</v>
      </c>
      <c r="B29" s="47" t="s">
        <v>21</v>
      </c>
      <c r="D29" s="48">
        <v>365010</v>
      </c>
      <c r="E29" s="47" t="s">
        <v>161</v>
      </c>
      <c r="H29" s="49">
        <v>360019</v>
      </c>
      <c r="I29" s="49" t="s">
        <v>134</v>
      </c>
    </row>
    <row r="30" spans="1:9">
      <c r="A30" s="47">
        <v>363109</v>
      </c>
      <c r="B30" s="47" t="s">
        <v>59</v>
      </c>
      <c r="D30" s="48">
        <v>365011</v>
      </c>
      <c r="E30" s="47" t="s">
        <v>162</v>
      </c>
      <c r="H30" s="49">
        <v>360020</v>
      </c>
      <c r="I30" s="49" t="s">
        <v>135</v>
      </c>
    </row>
    <row r="31" spans="1:9">
      <c r="A31" s="47">
        <v>363110</v>
      </c>
      <c r="B31" s="47" t="s">
        <v>22</v>
      </c>
      <c r="D31" s="48">
        <v>365012</v>
      </c>
      <c r="E31" s="47" t="s">
        <v>151</v>
      </c>
      <c r="H31" s="49">
        <v>360021</v>
      </c>
      <c r="I31" s="49" t="s">
        <v>136</v>
      </c>
    </row>
    <row r="32" spans="1:9">
      <c r="A32" s="47">
        <v>363111</v>
      </c>
      <c r="B32" s="47" t="s">
        <v>60</v>
      </c>
      <c r="D32" s="48">
        <v>365013</v>
      </c>
      <c r="E32" s="47" t="s">
        <v>163</v>
      </c>
      <c r="H32" s="49">
        <v>360023</v>
      </c>
      <c r="I32" s="49" t="s">
        <v>137</v>
      </c>
    </row>
    <row r="33" spans="1:9">
      <c r="A33" s="47">
        <v>363112</v>
      </c>
      <c r="B33" s="47" t="s">
        <v>61</v>
      </c>
      <c r="D33" s="48">
        <v>365014</v>
      </c>
      <c r="E33" s="47" t="s">
        <v>164</v>
      </c>
      <c r="H33" s="49">
        <v>360024</v>
      </c>
      <c r="I33" s="49" t="s">
        <v>138</v>
      </c>
    </row>
    <row r="34" spans="1:9">
      <c r="A34" s="47">
        <v>363113</v>
      </c>
      <c r="B34" s="47" t="s">
        <v>62</v>
      </c>
      <c r="D34" s="48">
        <v>365015</v>
      </c>
      <c r="E34" s="47" t="s">
        <v>165</v>
      </c>
      <c r="H34" s="49">
        <v>360025</v>
      </c>
      <c r="I34" s="49" t="s">
        <v>139</v>
      </c>
    </row>
    <row r="35" spans="1:9">
      <c r="A35" s="47">
        <v>363114</v>
      </c>
      <c r="B35" s="47" t="s">
        <v>23</v>
      </c>
      <c r="D35" s="48">
        <v>365016</v>
      </c>
      <c r="E35" s="47" t="s">
        <v>166</v>
      </c>
      <c r="H35" s="49">
        <v>360026</v>
      </c>
      <c r="I35" s="49" t="s">
        <v>140</v>
      </c>
    </row>
    <row r="36" spans="1:9">
      <c r="A36" s="47">
        <v>363115</v>
      </c>
      <c r="B36" s="47" t="s">
        <v>63</v>
      </c>
      <c r="D36" s="48">
        <v>365017</v>
      </c>
      <c r="E36" s="47" t="s">
        <v>167</v>
      </c>
      <c r="H36" s="49">
        <v>360042</v>
      </c>
      <c r="I36" s="49" t="s">
        <v>229</v>
      </c>
    </row>
    <row r="37" spans="1:9">
      <c r="A37" s="47">
        <v>363116</v>
      </c>
      <c r="B37" s="47" t="s">
        <v>64</v>
      </c>
      <c r="D37" s="48">
        <v>365018</v>
      </c>
      <c r="E37" s="47" t="s">
        <v>168</v>
      </c>
      <c r="H37" s="49">
        <v>360049</v>
      </c>
      <c r="I37" s="49" t="s">
        <v>146</v>
      </c>
    </row>
    <row r="38" spans="1:9">
      <c r="A38" s="47">
        <v>363117</v>
      </c>
      <c r="B38" s="47" t="s">
        <v>24</v>
      </c>
      <c r="D38" s="48">
        <v>365019</v>
      </c>
      <c r="E38" s="47" t="s">
        <v>142</v>
      </c>
      <c r="H38" s="49">
        <v>360050</v>
      </c>
      <c r="I38" s="49" t="s">
        <v>148</v>
      </c>
    </row>
    <row r="39" spans="1:9">
      <c r="A39" s="47">
        <v>363118</v>
      </c>
      <c r="B39" s="47" t="s">
        <v>25</v>
      </c>
      <c r="D39" s="48">
        <v>365020</v>
      </c>
      <c r="E39" s="47" t="s">
        <v>169</v>
      </c>
      <c r="H39" s="49">
        <v>360051</v>
      </c>
      <c r="I39" s="49" t="s">
        <v>150</v>
      </c>
    </row>
    <row r="40" spans="1:9">
      <c r="A40" s="47">
        <v>363119</v>
      </c>
      <c r="B40" s="47" t="s">
        <v>65</v>
      </c>
      <c r="D40" s="48">
        <v>365021</v>
      </c>
      <c r="E40" s="47" t="s">
        <v>170</v>
      </c>
      <c r="H40" s="49">
        <v>360052</v>
      </c>
      <c r="I40" s="49" t="s">
        <v>232</v>
      </c>
    </row>
    <row r="41" spans="1:9">
      <c r="A41" s="47">
        <v>363121</v>
      </c>
      <c r="B41" s="47" t="s">
        <v>66</v>
      </c>
      <c r="D41" s="48">
        <v>365022</v>
      </c>
      <c r="E41" s="47" t="s">
        <v>171</v>
      </c>
      <c r="H41" s="49">
        <v>360054</v>
      </c>
      <c r="I41" s="49" t="s">
        <v>225</v>
      </c>
    </row>
    <row r="42" spans="1:9">
      <c r="A42" s="47">
        <v>363123</v>
      </c>
      <c r="B42" s="47" t="s">
        <v>67</v>
      </c>
      <c r="D42" s="48">
        <v>365023</v>
      </c>
      <c r="E42" s="47" t="s">
        <v>172</v>
      </c>
      <c r="H42" s="49">
        <v>360056</v>
      </c>
      <c r="I42" s="49" t="s">
        <v>223</v>
      </c>
    </row>
    <row r="43" spans="1:9">
      <c r="A43" s="47">
        <v>363124</v>
      </c>
      <c r="B43" s="47" t="s">
        <v>26</v>
      </c>
      <c r="D43" s="48">
        <v>365024</v>
      </c>
      <c r="E43" s="47" t="s">
        <v>173</v>
      </c>
      <c r="H43" s="49">
        <v>360058</v>
      </c>
      <c r="I43" s="49" t="s">
        <v>231</v>
      </c>
    </row>
    <row r="44" spans="1:9">
      <c r="A44" s="47">
        <v>363125</v>
      </c>
      <c r="B44" s="47" t="s">
        <v>27</v>
      </c>
      <c r="D44" s="48">
        <v>365025</v>
      </c>
      <c r="E44" s="47" t="s">
        <v>174</v>
      </c>
      <c r="H44" s="49">
        <v>360059</v>
      </c>
      <c r="I44" s="49" t="s">
        <v>221</v>
      </c>
    </row>
    <row r="45" spans="1:9">
      <c r="A45" s="47">
        <v>363126</v>
      </c>
      <c r="B45" s="47" t="s">
        <v>28</v>
      </c>
      <c r="D45" s="48">
        <v>365026</v>
      </c>
      <c r="E45" s="47" t="s">
        <v>175</v>
      </c>
      <c r="H45" s="49">
        <v>360060</v>
      </c>
      <c r="I45" s="49" t="s">
        <v>234</v>
      </c>
    </row>
    <row r="46" spans="1:9">
      <c r="A46" s="47">
        <v>363127</v>
      </c>
      <c r="B46" s="47" t="s">
        <v>29</v>
      </c>
      <c r="D46" s="48">
        <v>365027</v>
      </c>
      <c r="E46" s="47" t="s">
        <v>176</v>
      </c>
      <c r="H46" s="49">
        <v>360061</v>
      </c>
      <c r="I46" s="49" t="s">
        <v>227</v>
      </c>
    </row>
    <row r="47" spans="1:9">
      <c r="A47" s="47">
        <v>363128</v>
      </c>
      <c r="B47" s="47" t="s">
        <v>68</v>
      </c>
      <c r="D47" s="48">
        <v>365028</v>
      </c>
      <c r="E47" s="47" t="s">
        <v>177</v>
      </c>
      <c r="H47" s="49">
        <v>360062</v>
      </c>
      <c r="I47" s="49" t="s">
        <v>239</v>
      </c>
    </row>
    <row r="48" spans="1:9">
      <c r="A48" s="47">
        <v>363129</v>
      </c>
      <c r="B48" s="47" t="s">
        <v>30</v>
      </c>
      <c r="D48" s="48">
        <v>365029</v>
      </c>
      <c r="E48" s="47" t="s">
        <v>178</v>
      </c>
      <c r="H48" s="49">
        <v>360063</v>
      </c>
      <c r="I48" s="49" t="s">
        <v>228</v>
      </c>
    </row>
    <row r="49" spans="1:9">
      <c r="A49" s="47">
        <v>363130</v>
      </c>
      <c r="B49" s="47" t="s">
        <v>31</v>
      </c>
      <c r="D49" s="48">
        <v>365030</v>
      </c>
      <c r="E49" s="47" t="s">
        <v>179</v>
      </c>
      <c r="H49" s="49">
        <v>360064</v>
      </c>
      <c r="I49" s="49" t="s">
        <v>233</v>
      </c>
    </row>
    <row r="50" spans="1:9">
      <c r="A50" s="47">
        <v>363131</v>
      </c>
      <c r="B50" s="47" t="s">
        <v>32</v>
      </c>
      <c r="D50" s="48">
        <v>365031</v>
      </c>
      <c r="E50" s="47" t="s">
        <v>149</v>
      </c>
    </row>
    <row r="51" spans="1:9">
      <c r="A51" s="47">
        <v>363133</v>
      </c>
      <c r="B51" s="47" t="s">
        <v>33</v>
      </c>
      <c r="D51" s="48">
        <v>365032</v>
      </c>
      <c r="E51" s="47" t="s">
        <v>180</v>
      </c>
      <c r="G51" s="47"/>
      <c r="H51" s="47"/>
    </row>
    <row r="52" spans="1:9">
      <c r="A52" s="47">
        <v>363134</v>
      </c>
      <c r="B52" s="47" t="s">
        <v>69</v>
      </c>
      <c r="D52" s="48">
        <v>365033</v>
      </c>
      <c r="E52" s="47" t="s">
        <v>127</v>
      </c>
      <c r="G52" s="47"/>
      <c r="H52" s="47"/>
    </row>
    <row r="53" spans="1:9">
      <c r="A53" s="47">
        <v>363135</v>
      </c>
      <c r="B53" s="47" t="s">
        <v>70</v>
      </c>
      <c r="D53" s="48">
        <v>365034</v>
      </c>
      <c r="E53" s="47" t="s">
        <v>181</v>
      </c>
      <c r="G53" s="47"/>
      <c r="H53" s="47"/>
    </row>
    <row r="54" spans="1:9">
      <c r="A54" s="47">
        <v>363452</v>
      </c>
      <c r="B54" s="47" t="s">
        <v>71</v>
      </c>
      <c r="D54" s="3">
        <v>365035</v>
      </c>
      <c r="E54" s="3" t="s">
        <v>182</v>
      </c>
    </row>
    <row r="55" spans="1:9">
      <c r="A55" s="47">
        <v>363457</v>
      </c>
      <c r="B55" s="47" t="s">
        <v>72</v>
      </c>
      <c r="D55" s="46">
        <v>365036</v>
      </c>
      <c r="E55" s="3" t="s">
        <v>183</v>
      </c>
    </row>
    <row r="56" spans="1:9">
      <c r="A56" s="47">
        <v>363458</v>
      </c>
      <c r="B56" s="47" t="s">
        <v>73</v>
      </c>
      <c r="D56" s="3">
        <v>365037</v>
      </c>
      <c r="E56" s="3" t="s">
        <v>184</v>
      </c>
    </row>
    <row r="57" spans="1:9">
      <c r="A57" s="47">
        <v>363501</v>
      </c>
      <c r="B57" s="47" t="s">
        <v>74</v>
      </c>
      <c r="D57" s="3">
        <v>365038</v>
      </c>
      <c r="E57" s="3" t="s">
        <v>185</v>
      </c>
    </row>
    <row r="58" spans="1:9">
      <c r="A58" s="47">
        <v>363502</v>
      </c>
      <c r="B58" s="47" t="s">
        <v>34</v>
      </c>
      <c r="D58" s="3">
        <v>365039</v>
      </c>
      <c r="E58" s="3" t="s">
        <v>186</v>
      </c>
    </row>
    <row r="59" spans="1:9">
      <c r="A59" s="47">
        <v>363503</v>
      </c>
      <c r="B59" s="47" t="s">
        <v>75</v>
      </c>
      <c r="D59" s="3">
        <v>365040</v>
      </c>
      <c r="E59" s="3" t="s">
        <v>187</v>
      </c>
    </row>
    <row r="60" spans="1:9">
      <c r="A60" s="47">
        <v>363504</v>
      </c>
      <c r="B60" s="47" t="s">
        <v>76</v>
      </c>
      <c r="D60" s="3">
        <v>365041</v>
      </c>
      <c r="E60" s="3" t="s">
        <v>188</v>
      </c>
    </row>
    <row r="61" spans="1:9">
      <c r="A61" s="47">
        <v>363505</v>
      </c>
      <c r="B61" s="47" t="s">
        <v>77</v>
      </c>
      <c r="D61" s="3">
        <v>365042</v>
      </c>
      <c r="E61" s="3" t="s">
        <v>189</v>
      </c>
    </row>
    <row r="62" spans="1:9">
      <c r="A62" s="47">
        <v>363506</v>
      </c>
      <c r="B62" s="47" t="s">
        <v>78</v>
      </c>
      <c r="D62" s="3">
        <v>365043</v>
      </c>
      <c r="E62" s="3" t="s">
        <v>190</v>
      </c>
    </row>
    <row r="63" spans="1:9">
      <c r="A63" s="47">
        <v>363507</v>
      </c>
      <c r="B63" s="47" t="s">
        <v>35</v>
      </c>
      <c r="D63" s="3">
        <v>365044</v>
      </c>
      <c r="E63" s="3" t="s">
        <v>191</v>
      </c>
    </row>
    <row r="64" spans="1:9">
      <c r="A64" s="47">
        <v>363508</v>
      </c>
      <c r="B64" s="47" t="s">
        <v>36</v>
      </c>
      <c r="D64" s="3">
        <v>365045</v>
      </c>
      <c r="E64" s="3" t="s">
        <v>192</v>
      </c>
    </row>
    <row r="65" spans="1:5">
      <c r="A65" s="47">
        <v>363509</v>
      </c>
      <c r="B65" s="47" t="s">
        <v>37</v>
      </c>
      <c r="D65" s="3">
        <v>365046</v>
      </c>
      <c r="E65" s="3" t="s">
        <v>193</v>
      </c>
    </row>
    <row r="66" spans="1:5">
      <c r="A66" s="47">
        <v>363510</v>
      </c>
      <c r="B66" s="47" t="s">
        <v>79</v>
      </c>
      <c r="D66" s="3">
        <v>365047</v>
      </c>
      <c r="E66" s="3" t="s">
        <v>194</v>
      </c>
    </row>
    <row r="67" spans="1:5">
      <c r="A67" s="47">
        <v>363511</v>
      </c>
      <c r="B67" s="47" t="s">
        <v>80</v>
      </c>
      <c r="D67" s="3">
        <v>365048</v>
      </c>
      <c r="E67" s="3" t="s">
        <v>144</v>
      </c>
    </row>
    <row r="68" spans="1:5">
      <c r="D68" s="3">
        <v>365049</v>
      </c>
      <c r="E68" s="3" t="s">
        <v>195</v>
      </c>
    </row>
    <row r="69" spans="1:5">
      <c r="D69" s="3">
        <v>365050</v>
      </c>
      <c r="E69" s="3" t="s">
        <v>196</v>
      </c>
    </row>
    <row r="70" spans="1:5">
      <c r="D70" s="3">
        <v>365051</v>
      </c>
      <c r="E70" s="3" t="s">
        <v>197</v>
      </c>
    </row>
    <row r="71" spans="1:5">
      <c r="D71" s="3">
        <v>365052</v>
      </c>
      <c r="E71" s="3" t="s">
        <v>198</v>
      </c>
    </row>
    <row r="72" spans="1:5">
      <c r="D72" s="3">
        <v>365053</v>
      </c>
      <c r="E72" s="3" t="s">
        <v>199</v>
      </c>
    </row>
    <row r="73" spans="1:5">
      <c r="D73" s="3">
        <v>365054</v>
      </c>
      <c r="E73" s="3" t="s">
        <v>143</v>
      </c>
    </row>
    <row r="74" spans="1:5">
      <c r="D74" s="3">
        <v>365055</v>
      </c>
      <c r="E74" s="3" t="s">
        <v>200</v>
      </c>
    </row>
    <row r="75" spans="1:5">
      <c r="D75" s="3">
        <v>365056</v>
      </c>
      <c r="E75" s="3" t="s">
        <v>141</v>
      </c>
    </row>
    <row r="76" spans="1:5">
      <c r="D76" s="3">
        <v>365057</v>
      </c>
      <c r="E76" s="3" t="s">
        <v>201</v>
      </c>
    </row>
    <row r="77" spans="1:5">
      <c r="D77" s="3">
        <v>365058</v>
      </c>
      <c r="E77" s="3" t="s">
        <v>202</v>
      </c>
    </row>
    <row r="78" spans="1:5">
      <c r="D78" s="3">
        <v>365059</v>
      </c>
      <c r="E78" s="3" t="s">
        <v>132</v>
      </c>
    </row>
    <row r="79" spans="1:5">
      <c r="D79" s="3">
        <v>365060</v>
      </c>
      <c r="E79" s="3" t="s">
        <v>203</v>
      </c>
    </row>
    <row r="80" spans="1:5">
      <c r="D80" s="3">
        <v>365061</v>
      </c>
      <c r="E80" s="3" t="s">
        <v>204</v>
      </c>
    </row>
    <row r="81" spans="4:5">
      <c r="D81" s="3">
        <v>365062</v>
      </c>
      <c r="E81" s="3" t="s">
        <v>205</v>
      </c>
    </row>
    <row r="82" spans="4:5">
      <c r="D82" s="3">
        <v>365063</v>
      </c>
      <c r="E82" s="3" t="s">
        <v>206</v>
      </c>
    </row>
    <row r="83" spans="4:5">
      <c r="D83" s="3">
        <v>365064</v>
      </c>
      <c r="E83" s="3" t="s">
        <v>207</v>
      </c>
    </row>
    <row r="84" spans="4:5">
      <c r="D84" s="3">
        <v>365065</v>
      </c>
      <c r="E84" s="3" t="s">
        <v>208</v>
      </c>
    </row>
    <row r="85" spans="4:5">
      <c r="D85" s="3">
        <v>365066</v>
      </c>
      <c r="E85" s="3" t="s">
        <v>209</v>
      </c>
    </row>
    <row r="86" spans="4:5">
      <c r="D86" s="3">
        <v>365067</v>
      </c>
      <c r="E86" s="3" t="s">
        <v>133</v>
      </c>
    </row>
    <row r="87" spans="4:5">
      <c r="D87" s="3">
        <v>365068</v>
      </c>
      <c r="E87" s="3" t="s">
        <v>147</v>
      </c>
    </row>
    <row r="88" spans="4:5">
      <c r="D88" s="3">
        <v>365069</v>
      </c>
      <c r="E88" s="3" t="s">
        <v>130</v>
      </c>
    </row>
    <row r="89" spans="4:5">
      <c r="D89" s="3">
        <v>365070</v>
      </c>
      <c r="E89" s="3" t="s">
        <v>210</v>
      </c>
    </row>
    <row r="90" spans="4:5">
      <c r="D90" s="3">
        <v>365071</v>
      </c>
      <c r="E90" s="3" t="s">
        <v>211</v>
      </c>
    </row>
    <row r="91" spans="4:5">
      <c r="D91" s="3">
        <v>365072</v>
      </c>
      <c r="E91" s="3" t="s">
        <v>212</v>
      </c>
    </row>
    <row r="92" spans="4:5">
      <c r="D92" s="3">
        <v>365073</v>
      </c>
      <c r="E92" s="3" t="s">
        <v>213</v>
      </c>
    </row>
    <row r="93" spans="4:5">
      <c r="D93" s="3">
        <v>365074</v>
      </c>
      <c r="E93" s="3" t="s">
        <v>214</v>
      </c>
    </row>
    <row r="94" spans="4:5">
      <c r="D94" s="3">
        <v>365075</v>
      </c>
      <c r="E94" s="3" t="s">
        <v>215</v>
      </c>
    </row>
    <row r="95" spans="4:5">
      <c r="D95" s="3">
        <v>365076</v>
      </c>
      <c r="E95" s="3" t="s">
        <v>216</v>
      </c>
    </row>
    <row r="96" spans="4:5">
      <c r="D96" s="3">
        <v>365077</v>
      </c>
      <c r="E96" s="3" t="s">
        <v>217</v>
      </c>
    </row>
    <row r="97" spans="4:5">
      <c r="D97" s="3">
        <v>365078</v>
      </c>
      <c r="E97" s="3" t="s">
        <v>218</v>
      </c>
    </row>
    <row r="98" spans="4:5">
      <c r="D98" s="3">
        <v>365079</v>
      </c>
      <c r="E98" s="3" t="s">
        <v>219</v>
      </c>
    </row>
    <row r="99" spans="4:5">
      <c r="D99" s="3">
        <v>365080</v>
      </c>
      <c r="E99" s="3" t="s">
        <v>220</v>
      </c>
    </row>
  </sheetData>
  <sheetProtection formatCells="0" formatColumns="0" formatRows="0" insertColumns="0" insertRows="0" insertHyperlinks="0" deleteColumns="0" deleteRows="0" sort="0" autoFilter="0" pivotTables="0"/>
  <phoneticPr fontId="2"/>
  <dataValidations count="1">
    <dataValidation type="textLength" imeMode="disabled" allowBlank="1" showInputMessage="1" showErrorMessage="1" sqref="G51">
      <formula1>6</formula1>
      <formula2>6</formula2>
    </dataValidation>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showGridLines="0" workbookViewId="0">
      <selection activeCell="M15" sqref="M15"/>
    </sheetView>
  </sheetViews>
  <sheetFormatPr defaultRowHeight="13.5"/>
  <cols>
    <col min="1" max="1" width="1.875" customWidth="1"/>
    <col min="2" max="5" width="10.375" customWidth="1"/>
    <col min="6" max="6" width="1.75" customWidth="1"/>
    <col min="7" max="10" width="10.375" customWidth="1"/>
    <col min="11" max="11" width="2" customWidth="1"/>
  </cols>
  <sheetData>
    <row r="1" spans="1:13" s="63" customFormat="1" ht="15.75" customHeight="1">
      <c r="A1" s="61" t="s">
        <v>269</v>
      </c>
      <c r="B1" s="58"/>
      <c r="C1" s="58"/>
      <c r="D1" s="59" t="s">
        <v>264</v>
      </c>
      <c r="E1" s="73"/>
      <c r="F1" s="58" t="s">
        <v>265</v>
      </c>
      <c r="G1" s="58"/>
      <c r="I1" s="71" t="s">
        <v>270</v>
      </c>
      <c r="J1" s="75"/>
      <c r="K1" s="62"/>
    </row>
    <row r="2" spans="1:13" s="63" customFormat="1" ht="15.75" customHeight="1">
      <c r="A2" s="64"/>
      <c r="B2" s="65"/>
      <c r="C2" s="72" t="s">
        <v>266</v>
      </c>
      <c r="D2" s="74"/>
      <c r="E2" s="60" t="s">
        <v>268</v>
      </c>
      <c r="F2" s="60"/>
      <c r="G2" s="60"/>
      <c r="H2" s="60"/>
      <c r="I2" s="65"/>
      <c r="J2" s="65"/>
      <c r="K2" s="66"/>
      <c r="M2" s="63" t="s">
        <v>267</v>
      </c>
    </row>
    <row r="3" spans="1:13" s="67" customFormat="1" ht="3.75" customHeight="1" thickBot="1">
      <c r="A3" s="68"/>
      <c r="B3" s="69"/>
      <c r="C3" s="69"/>
      <c r="D3" s="69"/>
      <c r="E3" s="69"/>
      <c r="F3" s="69"/>
      <c r="G3" s="69"/>
      <c r="H3" s="69"/>
      <c r="I3" s="69"/>
      <c r="J3" s="69"/>
      <c r="K3" s="70"/>
    </row>
    <row r="4" spans="1:13" ht="21" customHeight="1" thickBot="1">
      <c r="A4" s="16"/>
      <c r="B4" s="28" t="s">
        <v>82</v>
      </c>
      <c r="C4" s="156"/>
      <c r="D4" s="157"/>
      <c r="E4" s="11" t="s">
        <v>85</v>
      </c>
      <c r="F4" s="17"/>
      <c r="G4" s="17"/>
      <c r="I4" s="11"/>
      <c r="J4" s="11"/>
      <c r="K4" s="15"/>
    </row>
    <row r="5" spans="1:13" ht="21" customHeight="1">
      <c r="A5" s="16"/>
      <c r="B5" s="29" t="s">
        <v>90</v>
      </c>
      <c r="C5" s="158"/>
      <c r="D5" s="159"/>
      <c r="E5" s="11" t="s">
        <v>83</v>
      </c>
      <c r="F5" s="17"/>
      <c r="G5" s="17"/>
      <c r="I5" s="167" t="s">
        <v>249</v>
      </c>
      <c r="J5" s="168"/>
      <c r="K5" s="15"/>
    </row>
    <row r="6" spans="1:13" ht="21" customHeight="1" thickBot="1">
      <c r="A6" s="16"/>
      <c r="B6" s="29" t="s">
        <v>43</v>
      </c>
      <c r="C6" s="158" t="str">
        <f>IF(C5="","",VLOOKUP(C5,所属コード!A1:D161,4))</f>
        <v/>
      </c>
      <c r="D6" s="159"/>
      <c r="E6" s="11" t="s">
        <v>84</v>
      </c>
      <c r="F6" s="17"/>
      <c r="G6" s="17"/>
      <c r="I6" s="169">
        <f>E12+J12+E17+J17+E22+J22+E27+J27+E31</f>
        <v>0</v>
      </c>
      <c r="J6" s="170"/>
      <c r="K6" s="15"/>
    </row>
    <row r="7" spans="1:13" ht="21" customHeight="1" thickBot="1">
      <c r="A7" s="16"/>
      <c r="B7" s="30" t="s">
        <v>152</v>
      </c>
      <c r="C7" s="160"/>
      <c r="D7" s="161"/>
      <c r="E7" s="18" t="s">
        <v>153</v>
      </c>
      <c r="F7" s="17"/>
      <c r="G7" s="17"/>
      <c r="I7" s="11"/>
      <c r="J7" s="11"/>
      <c r="K7" s="15"/>
    </row>
    <row r="8" spans="1:13" ht="12" customHeight="1" thickBot="1">
      <c r="A8" s="19"/>
      <c r="B8" s="11"/>
      <c r="C8" s="11"/>
      <c r="D8" s="11"/>
      <c r="E8" s="11"/>
      <c r="F8" s="11"/>
      <c r="G8" s="11"/>
      <c r="H8" s="11"/>
      <c r="I8" s="11"/>
      <c r="J8" s="11"/>
      <c r="K8" s="15"/>
    </row>
    <row r="9" spans="1:13" ht="18" customHeight="1">
      <c r="A9" s="19"/>
      <c r="B9" s="26" t="s">
        <v>250</v>
      </c>
      <c r="C9" s="31" t="s">
        <v>45</v>
      </c>
      <c r="D9" s="31" t="s">
        <v>46</v>
      </c>
      <c r="E9" s="27" t="s">
        <v>48</v>
      </c>
      <c r="F9" s="11"/>
      <c r="G9" s="26" t="s">
        <v>251</v>
      </c>
      <c r="H9" s="31" t="s">
        <v>45</v>
      </c>
      <c r="I9" s="31" t="s">
        <v>46</v>
      </c>
      <c r="J9" s="27" t="s">
        <v>48</v>
      </c>
      <c r="K9" s="15"/>
    </row>
    <row r="10" spans="1:13" ht="18" customHeight="1">
      <c r="A10" s="19"/>
      <c r="B10" s="32" t="s">
        <v>17</v>
      </c>
      <c r="C10" s="50"/>
      <c r="D10" s="38"/>
      <c r="E10" s="33">
        <f>C10*200</f>
        <v>0</v>
      </c>
      <c r="F10" s="11"/>
      <c r="G10" s="32" t="s">
        <v>17</v>
      </c>
      <c r="H10" s="50"/>
      <c r="I10" s="38"/>
      <c r="J10" s="33">
        <f>H10*400</f>
        <v>0</v>
      </c>
      <c r="K10" s="15"/>
    </row>
    <row r="11" spans="1:13" ht="18" customHeight="1">
      <c r="A11" s="19"/>
      <c r="B11" s="32" t="s">
        <v>44</v>
      </c>
      <c r="C11" s="50"/>
      <c r="D11" s="38"/>
      <c r="E11" s="33">
        <f>C11*200</f>
        <v>0</v>
      </c>
      <c r="F11" s="11"/>
      <c r="G11" s="32" t="s">
        <v>44</v>
      </c>
      <c r="H11" s="50"/>
      <c r="I11" s="38"/>
      <c r="J11" s="33">
        <f>H11*400</f>
        <v>0</v>
      </c>
      <c r="K11" s="15"/>
    </row>
    <row r="12" spans="1:13" ht="18" customHeight="1" thickBot="1">
      <c r="A12" s="19"/>
      <c r="B12" s="34" t="s">
        <v>47</v>
      </c>
      <c r="C12" s="35">
        <f>SUM(C10:C11)</f>
        <v>0</v>
      </c>
      <c r="D12" s="35">
        <f>SUM(D10:D11)</f>
        <v>0</v>
      </c>
      <c r="E12" s="36">
        <f>SUM(E10:E11)</f>
        <v>0</v>
      </c>
      <c r="F12" s="11"/>
      <c r="G12" s="34" t="s">
        <v>47</v>
      </c>
      <c r="H12" s="35">
        <f>SUM(H10:H11)</f>
        <v>0</v>
      </c>
      <c r="I12" s="35">
        <f>SUM(I10:I11)</f>
        <v>0</v>
      </c>
      <c r="J12" s="36">
        <f>SUM(J10:J11)</f>
        <v>0</v>
      </c>
      <c r="K12" s="15"/>
    </row>
    <row r="13" spans="1:13" ht="18" customHeight="1" thickBot="1">
      <c r="A13" s="19"/>
      <c r="B13" s="11"/>
      <c r="C13" s="11"/>
      <c r="D13" s="11"/>
      <c r="E13" s="11"/>
      <c r="F13" s="11"/>
      <c r="G13" s="11"/>
      <c r="H13" s="11"/>
      <c r="I13" s="11"/>
      <c r="J13" s="11"/>
      <c r="K13" s="15"/>
    </row>
    <row r="14" spans="1:13" ht="18" customHeight="1">
      <c r="A14" s="19"/>
      <c r="B14" s="26" t="s">
        <v>119</v>
      </c>
      <c r="C14" s="31" t="s">
        <v>45</v>
      </c>
      <c r="D14" s="31" t="s">
        <v>46</v>
      </c>
      <c r="E14" s="27" t="s">
        <v>48</v>
      </c>
      <c r="F14" s="11"/>
      <c r="G14" s="26" t="s">
        <v>122</v>
      </c>
      <c r="H14" s="31" t="s">
        <v>45</v>
      </c>
      <c r="I14" s="31" t="s">
        <v>46</v>
      </c>
      <c r="J14" s="27" t="s">
        <v>48</v>
      </c>
      <c r="K14" s="15"/>
    </row>
    <row r="15" spans="1:13" ht="18" customHeight="1">
      <c r="A15" s="19"/>
      <c r="B15" s="32" t="s">
        <v>17</v>
      </c>
      <c r="C15" s="50"/>
      <c r="D15" s="38"/>
      <c r="E15" s="33">
        <f>C15*400</f>
        <v>0</v>
      </c>
      <c r="F15" s="11"/>
      <c r="G15" s="32" t="s">
        <v>17</v>
      </c>
      <c r="H15" s="50"/>
      <c r="I15" s="38"/>
      <c r="J15" s="33">
        <f>H15*800</f>
        <v>0</v>
      </c>
      <c r="K15" s="15"/>
    </row>
    <row r="16" spans="1:13" ht="18" customHeight="1">
      <c r="A16" s="19"/>
      <c r="B16" s="32" t="s">
        <v>44</v>
      </c>
      <c r="C16" s="50"/>
      <c r="D16" s="38"/>
      <c r="E16" s="33">
        <f>C16*400</f>
        <v>0</v>
      </c>
      <c r="F16" s="11"/>
      <c r="G16" s="32" t="s">
        <v>44</v>
      </c>
      <c r="H16" s="50"/>
      <c r="I16" s="38"/>
      <c r="J16" s="33">
        <f>H16*800</f>
        <v>0</v>
      </c>
      <c r="K16" s="15"/>
    </row>
    <row r="17" spans="1:11" ht="18" customHeight="1" thickBot="1">
      <c r="A17" s="19"/>
      <c r="B17" s="34" t="s">
        <v>47</v>
      </c>
      <c r="C17" s="35">
        <f>SUM(C15:C16)</f>
        <v>0</v>
      </c>
      <c r="D17" s="35">
        <f>SUM(D15:D16)</f>
        <v>0</v>
      </c>
      <c r="E17" s="36">
        <f>SUM(E15:E16)</f>
        <v>0</v>
      </c>
      <c r="F17" s="11"/>
      <c r="G17" s="34" t="s">
        <v>47</v>
      </c>
      <c r="H17" s="35">
        <f>SUM(H15:H16)</f>
        <v>0</v>
      </c>
      <c r="I17" s="35">
        <f>SUM(I15:I16)</f>
        <v>0</v>
      </c>
      <c r="J17" s="36">
        <f>SUM(J15:J16)</f>
        <v>0</v>
      </c>
      <c r="K17" s="15"/>
    </row>
    <row r="18" spans="1:11" ht="18" customHeight="1" thickBot="1">
      <c r="A18" s="19"/>
      <c r="B18" s="11"/>
      <c r="C18" s="11"/>
      <c r="D18" s="11"/>
      <c r="E18" s="11"/>
      <c r="F18" s="11"/>
      <c r="G18" s="11"/>
      <c r="H18" s="11"/>
      <c r="I18" s="11"/>
      <c r="J18" s="11"/>
      <c r="K18" s="15"/>
    </row>
    <row r="19" spans="1:11" ht="18" customHeight="1">
      <c r="A19" s="19"/>
      <c r="B19" s="26" t="s">
        <v>120</v>
      </c>
      <c r="C19" s="31" t="s">
        <v>45</v>
      </c>
      <c r="D19" s="31" t="s">
        <v>46</v>
      </c>
      <c r="E19" s="27" t="s">
        <v>48</v>
      </c>
      <c r="F19" s="11"/>
      <c r="G19" s="26" t="s">
        <v>123</v>
      </c>
      <c r="H19" s="31" t="s">
        <v>45</v>
      </c>
      <c r="I19" s="31" t="s">
        <v>46</v>
      </c>
      <c r="J19" s="27" t="s">
        <v>48</v>
      </c>
      <c r="K19" s="15"/>
    </row>
    <row r="20" spans="1:11" ht="18" customHeight="1">
      <c r="A20" s="19"/>
      <c r="B20" s="32" t="s">
        <v>17</v>
      </c>
      <c r="C20" s="50"/>
      <c r="D20" s="38"/>
      <c r="E20" s="33">
        <f>C20*500</f>
        <v>0</v>
      </c>
      <c r="F20" s="11"/>
      <c r="G20" s="32" t="s">
        <v>17</v>
      </c>
      <c r="H20" s="50"/>
      <c r="I20" s="38"/>
      <c r="J20" s="33">
        <f>H20*1000</f>
        <v>0</v>
      </c>
      <c r="K20" s="15"/>
    </row>
    <row r="21" spans="1:11" ht="18" customHeight="1">
      <c r="A21" s="19"/>
      <c r="B21" s="32" t="s">
        <v>44</v>
      </c>
      <c r="C21" s="50"/>
      <c r="D21" s="38"/>
      <c r="E21" s="33">
        <f>C21*500</f>
        <v>0</v>
      </c>
      <c r="F21" s="11"/>
      <c r="G21" s="32" t="s">
        <v>44</v>
      </c>
      <c r="H21" s="50"/>
      <c r="I21" s="38"/>
      <c r="J21" s="33">
        <f>H21*1000</f>
        <v>0</v>
      </c>
      <c r="K21" s="15"/>
    </row>
    <row r="22" spans="1:11" ht="18" customHeight="1" thickBot="1">
      <c r="A22" s="19"/>
      <c r="B22" s="34" t="s">
        <v>47</v>
      </c>
      <c r="C22" s="35">
        <f>SUM(C20:C21)</f>
        <v>0</v>
      </c>
      <c r="D22" s="35">
        <f>SUM(D20:D21)</f>
        <v>0</v>
      </c>
      <c r="E22" s="36">
        <f>SUM(E20:E21)</f>
        <v>0</v>
      </c>
      <c r="F22" s="11"/>
      <c r="G22" s="34" t="s">
        <v>47</v>
      </c>
      <c r="H22" s="35">
        <f>SUM(H20:H21)</f>
        <v>0</v>
      </c>
      <c r="I22" s="35">
        <f>SUM(I20:I21)</f>
        <v>0</v>
      </c>
      <c r="J22" s="36">
        <f>SUM(J20:J21)</f>
        <v>0</v>
      </c>
      <c r="K22" s="15"/>
    </row>
    <row r="23" spans="1:11" ht="18" customHeight="1" thickBot="1">
      <c r="A23" s="19"/>
      <c r="B23" s="11"/>
      <c r="C23" s="11"/>
      <c r="D23" s="11"/>
      <c r="E23" s="11"/>
      <c r="F23" s="11"/>
      <c r="G23" s="11"/>
      <c r="H23" s="11"/>
      <c r="I23" s="11"/>
      <c r="J23" s="11"/>
      <c r="K23" s="15"/>
    </row>
    <row r="24" spans="1:11" ht="18" customHeight="1">
      <c r="A24" s="19"/>
      <c r="B24" s="26" t="s">
        <v>121</v>
      </c>
      <c r="C24" s="31" t="s">
        <v>45</v>
      </c>
      <c r="D24" s="31" t="s">
        <v>46</v>
      </c>
      <c r="E24" s="27" t="s">
        <v>48</v>
      </c>
      <c r="F24" s="11"/>
      <c r="G24" s="26" t="s">
        <v>124</v>
      </c>
      <c r="H24" s="31" t="s">
        <v>45</v>
      </c>
      <c r="I24" s="31" t="s">
        <v>46</v>
      </c>
      <c r="J24" s="27" t="s">
        <v>48</v>
      </c>
      <c r="K24" s="15"/>
    </row>
    <row r="25" spans="1:11" ht="18" customHeight="1">
      <c r="A25" s="19"/>
      <c r="B25" s="32" t="s">
        <v>17</v>
      </c>
      <c r="C25" s="50"/>
      <c r="D25" s="38"/>
      <c r="E25" s="33">
        <f>C25*600</f>
        <v>0</v>
      </c>
      <c r="F25" s="11"/>
      <c r="G25" s="32" t="s">
        <v>17</v>
      </c>
      <c r="H25" s="50"/>
      <c r="I25" s="38"/>
      <c r="J25" s="33">
        <f>H25*1200</f>
        <v>0</v>
      </c>
      <c r="K25" s="15"/>
    </row>
    <row r="26" spans="1:11" ht="18" customHeight="1">
      <c r="A26" s="19"/>
      <c r="B26" s="32" t="s">
        <v>44</v>
      </c>
      <c r="C26" s="50"/>
      <c r="D26" s="38"/>
      <c r="E26" s="33">
        <f>C26*600</f>
        <v>0</v>
      </c>
      <c r="F26" s="11"/>
      <c r="G26" s="32" t="s">
        <v>44</v>
      </c>
      <c r="H26" s="50"/>
      <c r="I26" s="38"/>
      <c r="J26" s="33">
        <f>H26*1200</f>
        <v>0</v>
      </c>
      <c r="K26" s="15"/>
    </row>
    <row r="27" spans="1:11" ht="18" customHeight="1" thickBot="1">
      <c r="A27" s="19"/>
      <c r="B27" s="34" t="s">
        <v>47</v>
      </c>
      <c r="C27" s="35">
        <f>SUM(C25:C26)</f>
        <v>0</v>
      </c>
      <c r="D27" s="35">
        <f>SUM(D25:D26)</f>
        <v>0</v>
      </c>
      <c r="E27" s="36">
        <f>SUM(E25:E26)</f>
        <v>0</v>
      </c>
      <c r="F27" s="11"/>
      <c r="G27" s="34" t="s">
        <v>47</v>
      </c>
      <c r="H27" s="35">
        <f>SUM(H25:H26)</f>
        <v>0</v>
      </c>
      <c r="I27" s="35">
        <f>SUM(I25:I26)</f>
        <v>0</v>
      </c>
      <c r="J27" s="36">
        <f>SUM(J25:J26)</f>
        <v>0</v>
      </c>
      <c r="K27" s="15"/>
    </row>
    <row r="28" spans="1:11" ht="5.25" customHeight="1">
      <c r="A28" s="19"/>
      <c r="B28" s="11"/>
      <c r="C28" s="10"/>
      <c r="D28" s="11"/>
      <c r="E28" s="11"/>
      <c r="F28" s="11"/>
      <c r="G28" s="11"/>
      <c r="H28" s="11"/>
      <c r="I28" s="11"/>
      <c r="J28" s="11"/>
      <c r="K28" s="15"/>
    </row>
    <row r="29" spans="1:11" ht="31.5" customHeight="1" thickBot="1">
      <c r="A29" s="19"/>
      <c r="B29" s="25" t="s">
        <v>263</v>
      </c>
      <c r="C29" s="10"/>
      <c r="D29" s="11"/>
      <c r="E29" s="11"/>
      <c r="F29" s="11"/>
      <c r="G29" s="11"/>
      <c r="H29" s="10"/>
      <c r="I29" s="11"/>
      <c r="J29" s="11"/>
      <c r="K29" s="15"/>
    </row>
    <row r="30" spans="1:11" ht="22.5" customHeight="1">
      <c r="A30" s="19"/>
      <c r="B30" s="26"/>
      <c r="C30" s="37" t="s">
        <v>245</v>
      </c>
      <c r="D30" s="31" t="s">
        <v>246</v>
      </c>
      <c r="E30" s="27" t="s">
        <v>248</v>
      </c>
      <c r="F30" s="11"/>
      <c r="G30" s="11"/>
      <c r="H30" s="10"/>
      <c r="I30" s="11"/>
      <c r="J30" s="11"/>
      <c r="K30" s="15"/>
    </row>
    <row r="31" spans="1:11" ht="22.5" customHeight="1" thickBot="1">
      <c r="A31" s="19"/>
      <c r="B31" s="34" t="s">
        <v>247</v>
      </c>
      <c r="C31" s="51"/>
      <c r="D31" s="52"/>
      <c r="E31" s="36">
        <f>(C31*100)+(D31*300)</f>
        <v>0</v>
      </c>
      <c r="F31" s="11"/>
      <c r="G31" s="11"/>
      <c r="H31" s="11"/>
      <c r="I31" s="11"/>
      <c r="J31" s="11"/>
      <c r="K31" s="15"/>
    </row>
    <row r="32" spans="1:11" ht="15" customHeight="1">
      <c r="A32" s="19"/>
      <c r="B32" s="10"/>
      <c r="C32" s="10"/>
      <c r="D32" s="11"/>
      <c r="E32" s="11"/>
      <c r="F32" s="11"/>
      <c r="G32" s="11"/>
      <c r="H32" s="11"/>
      <c r="I32" s="11"/>
      <c r="J32" s="11"/>
      <c r="K32" s="15"/>
    </row>
    <row r="33" spans="1:11" ht="21.75" customHeight="1">
      <c r="A33" s="19"/>
      <c r="B33" s="11" t="s">
        <v>241</v>
      </c>
      <c r="C33" s="11"/>
      <c r="D33" s="11"/>
      <c r="E33" s="11"/>
      <c r="F33" s="11"/>
      <c r="G33" s="20" t="s">
        <v>242</v>
      </c>
      <c r="H33" s="53" t="s">
        <v>243</v>
      </c>
      <c r="I33" s="53" t="s">
        <v>235</v>
      </c>
      <c r="J33" s="11"/>
      <c r="K33" s="15"/>
    </row>
    <row r="34" spans="1:11">
      <c r="A34" s="19"/>
      <c r="B34" s="11"/>
      <c r="C34" s="11"/>
      <c r="D34" s="11"/>
      <c r="E34" s="11"/>
      <c r="F34" s="11"/>
      <c r="G34" s="11"/>
      <c r="H34" s="11"/>
      <c r="I34" s="11"/>
      <c r="J34" s="11"/>
      <c r="K34" s="15"/>
    </row>
    <row r="35" spans="1:11">
      <c r="A35" s="19"/>
      <c r="B35" s="11" t="s">
        <v>49</v>
      </c>
      <c r="C35" s="11"/>
      <c r="D35" s="11"/>
      <c r="E35" s="11"/>
      <c r="F35" s="11"/>
      <c r="G35" s="11"/>
      <c r="H35" s="11"/>
      <c r="I35" s="11"/>
      <c r="J35" s="11"/>
      <c r="K35" s="15"/>
    </row>
    <row r="36" spans="1:11">
      <c r="A36" s="19"/>
      <c r="B36" s="11"/>
      <c r="C36" s="11"/>
      <c r="D36" s="11"/>
      <c r="E36" s="11"/>
      <c r="F36" s="11"/>
      <c r="G36" s="11"/>
      <c r="H36" s="11"/>
      <c r="I36" s="11"/>
      <c r="J36" s="11"/>
      <c r="K36" s="15"/>
    </row>
    <row r="37" spans="1:11" ht="27" customHeight="1">
      <c r="A37" s="19"/>
      <c r="B37" s="11"/>
      <c r="C37" s="11" t="s">
        <v>50</v>
      </c>
      <c r="D37" s="162"/>
      <c r="E37" s="162"/>
      <c r="F37" s="162"/>
      <c r="G37" s="162"/>
      <c r="H37" s="162"/>
      <c r="I37" s="162"/>
      <c r="J37" s="11"/>
      <c r="K37" s="15"/>
    </row>
    <row r="38" spans="1:11">
      <c r="A38" s="19"/>
      <c r="B38" s="24" t="s">
        <v>252</v>
      </c>
      <c r="C38" s="11"/>
      <c r="D38" s="11"/>
      <c r="E38" s="11"/>
      <c r="F38" s="11"/>
      <c r="G38" s="11"/>
      <c r="H38" s="11"/>
      <c r="I38" s="11"/>
      <c r="J38" s="11"/>
      <c r="K38" s="15"/>
    </row>
    <row r="39" spans="1:11" ht="33.75" customHeight="1">
      <c r="A39" s="19"/>
      <c r="B39" s="11"/>
      <c r="C39" s="11" t="s">
        <v>240</v>
      </c>
      <c r="D39" s="162"/>
      <c r="E39" s="162"/>
      <c r="F39" s="162"/>
      <c r="G39" s="162"/>
      <c r="H39" s="162"/>
      <c r="I39" s="6" t="s">
        <v>51</v>
      </c>
      <c r="J39" s="11"/>
      <c r="K39" s="15"/>
    </row>
    <row r="40" spans="1:11" ht="14.25" customHeight="1">
      <c r="A40" s="19"/>
      <c r="B40" s="24" t="s">
        <v>244</v>
      </c>
      <c r="C40" s="11"/>
      <c r="D40" s="11"/>
      <c r="E40" s="11"/>
      <c r="F40" s="11"/>
      <c r="G40" s="11"/>
      <c r="H40" s="11"/>
      <c r="I40" s="11"/>
      <c r="J40" s="11"/>
      <c r="K40" s="15"/>
    </row>
    <row r="41" spans="1:11" ht="16.5" customHeight="1">
      <c r="A41" s="19"/>
      <c r="B41" s="11"/>
      <c r="C41" s="11"/>
      <c r="D41" s="11"/>
      <c r="E41" s="11"/>
      <c r="F41" s="11"/>
      <c r="G41" s="11"/>
      <c r="H41" s="11"/>
      <c r="I41" s="11"/>
      <c r="J41" s="11"/>
      <c r="K41" s="15"/>
    </row>
    <row r="42" spans="1:11" ht="26.25" customHeight="1">
      <c r="A42" s="19"/>
      <c r="B42" s="165" t="s">
        <v>52</v>
      </c>
      <c r="C42" s="166"/>
      <c r="D42" s="158"/>
      <c r="E42" s="163"/>
      <c r="F42" s="163"/>
      <c r="G42" s="163"/>
      <c r="H42" s="164"/>
      <c r="I42" s="11"/>
      <c r="J42" s="11"/>
      <c r="K42" s="15"/>
    </row>
    <row r="43" spans="1:11">
      <c r="A43" s="19"/>
      <c r="B43" s="11"/>
      <c r="C43" s="11"/>
      <c r="D43" s="11"/>
      <c r="E43" s="11"/>
      <c r="F43" s="11"/>
      <c r="G43" s="11"/>
      <c r="H43" s="11"/>
      <c r="I43" s="11"/>
      <c r="J43" s="11"/>
      <c r="K43" s="15"/>
    </row>
    <row r="44" spans="1:11" ht="9" customHeight="1" thickBot="1">
      <c r="A44" s="21"/>
      <c r="B44" s="22"/>
      <c r="C44" s="22"/>
      <c r="D44" s="22"/>
      <c r="E44" s="22"/>
      <c r="F44" s="22"/>
      <c r="G44" s="22"/>
      <c r="H44" s="22"/>
      <c r="I44" s="22"/>
      <c r="J44" s="22"/>
      <c r="K44" s="23"/>
    </row>
  </sheetData>
  <sheetProtection sheet="1"/>
  <mergeCells count="10">
    <mergeCell ref="D42:H42"/>
    <mergeCell ref="B42:C42"/>
    <mergeCell ref="D39:H39"/>
    <mergeCell ref="I5:J5"/>
    <mergeCell ref="I6:J6"/>
    <mergeCell ref="C4:D4"/>
    <mergeCell ref="C5:D5"/>
    <mergeCell ref="C6:D6"/>
    <mergeCell ref="C7:D7"/>
    <mergeCell ref="D37:I37"/>
  </mergeCells>
  <phoneticPr fontId="2"/>
  <conditionalFormatting sqref="J1 E1 D2">
    <cfRule type="containsBlanks" dxfId="2" priority="3" stopIfTrue="1">
      <formula>LEN(TRIM(D1))=0</formula>
    </cfRule>
  </conditionalFormatting>
  <conditionalFormatting sqref="C4:D7 I6:J6 C10:C11 H10:H11 C15:C16 H15:H16 C20:C21 H20:H21 C25:C26 H25:H26 C31:D31 H33:I33 D37:I37 D39:H39 D42:H42">
    <cfRule type="containsBlanks" dxfId="1" priority="2" stopIfTrue="1">
      <formula>LEN(TRIM(C4))=0</formula>
    </cfRule>
  </conditionalFormatting>
  <conditionalFormatting sqref="E1 D2 J1">
    <cfRule type="containsBlanks" dxfId="0" priority="1" stopIfTrue="1">
      <formula>LEN(TRIM(D1))=0</formula>
    </cfRule>
  </conditionalFormatting>
  <dataValidations count="5">
    <dataValidation imeMode="halfKatakana" allowBlank="1" showInputMessage="1" showErrorMessage="1" sqref="C4"/>
    <dataValidation imeMode="halfAlpha" allowBlank="1" showInputMessage="1" showErrorMessage="1" sqref="C6"/>
    <dataValidation type="list" allowBlank="1" showInputMessage="1" showErrorMessage="1" sqref="D2">
      <formula1>"室内,屋外"</formula1>
    </dataValidation>
    <dataValidation type="list" allowBlank="1" showInputMessage="1" showErrorMessage="1" sqref="E1">
      <formula1>"1,2,3,4,5,6,7,8,9,10,11,12,13,14,15,16,17,18,19,20,21,22,23,24,25,26,27,28"</formula1>
    </dataValidation>
    <dataValidation type="list" allowBlank="1" showInputMessage="1" showErrorMessage="1" sqref="J1">
      <formula1>"6月24日,7月1日,7月15日,7月22日,8月13日,8月27日,9月3日,9月30日,10月1日,10月14日,10月19日,11月26日,12月2日,12月16日,12月23日,12月28日,1月4日,1月6日,1月13日,1月20日,1月27日,2月11日,2月17日,2月24日,3月3日,3月17日,3月18日,3月24日,3月25日,3月31日"</formula1>
    </dataValidation>
  </dataValidations>
  <pageMargins left="0.6692913385826772" right="0.6692913385826772" top="0.78740157480314965" bottom="0.78740157480314965" header="0.51181102362204722" footer="0.51181102362204722"/>
  <pageSetup paperSize="9" orientation="portrait" r:id="rId1"/>
  <headerFooter alignWithMargins="0"/>
  <ignoredErrors>
    <ignoredError sqref="C6"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2"/>
  <sheetViews>
    <sheetView tabSelected="1" zoomScaleNormal="100" workbookViewId="0">
      <pane xSplit="1" ySplit="2" topLeftCell="B3" activePane="bottomRight" state="frozen"/>
      <selection pane="topRight" activeCell="B1" sqref="B1"/>
      <selection pane="bottomLeft" activeCell="A3" sqref="A3"/>
      <selection pane="bottomRight" activeCell="F15" sqref="F15"/>
    </sheetView>
  </sheetViews>
  <sheetFormatPr defaultRowHeight="13.5"/>
  <cols>
    <col min="1" max="1" width="4" style="1" customWidth="1"/>
    <col min="2" max="2" width="9" customWidth="1"/>
    <col min="3" max="3" width="14.375" customWidth="1"/>
    <col min="4" max="4" width="11.375" customWidth="1"/>
    <col min="5" max="5" width="6.25" customWidth="1"/>
    <col min="6" max="6" width="13.125" customWidth="1"/>
    <col min="7" max="7" width="10.625" customWidth="1"/>
    <col min="8" max="8" width="8.5" customWidth="1"/>
    <col min="10" max="10" width="9" customWidth="1"/>
    <col min="11" max="11" width="0" hidden="1" customWidth="1"/>
    <col min="14" max="15" width="9.25" style="83" customWidth="1"/>
    <col min="16" max="18" width="10.5" customWidth="1"/>
  </cols>
  <sheetData>
    <row r="1" spans="1:18" ht="57" customHeight="1">
      <c r="B1" s="3" t="s">
        <v>15</v>
      </c>
      <c r="C1" s="43" t="s">
        <v>14</v>
      </c>
      <c r="D1" s="43" t="s">
        <v>445</v>
      </c>
      <c r="E1" s="43" t="s">
        <v>13</v>
      </c>
      <c r="F1" s="43" t="s">
        <v>11</v>
      </c>
      <c r="G1" s="43" t="s">
        <v>10</v>
      </c>
      <c r="H1" s="44" t="s">
        <v>9</v>
      </c>
      <c r="I1" s="43" t="s">
        <v>10</v>
      </c>
      <c r="J1" s="44" t="s">
        <v>9</v>
      </c>
      <c r="K1" s="43" t="s">
        <v>10</v>
      </c>
      <c r="L1" s="43" t="s">
        <v>10</v>
      </c>
      <c r="M1" s="44" t="s">
        <v>9</v>
      </c>
      <c r="N1" s="171" t="s">
        <v>443</v>
      </c>
      <c r="O1" s="171"/>
      <c r="P1" s="171"/>
      <c r="Q1" s="171"/>
      <c r="R1" s="171"/>
    </row>
    <row r="2" spans="1:18" s="1" customFormat="1">
      <c r="B2" s="1" t="s">
        <v>0</v>
      </c>
      <c r="C2" s="1" t="s">
        <v>1</v>
      </c>
      <c r="D2" s="1" t="s">
        <v>444</v>
      </c>
      <c r="E2" s="1" t="s">
        <v>12</v>
      </c>
      <c r="F2" s="1" t="s">
        <v>2</v>
      </c>
      <c r="G2" s="1" t="s">
        <v>3</v>
      </c>
      <c r="H2" s="1" t="s">
        <v>4</v>
      </c>
      <c r="I2" s="1" t="s">
        <v>5</v>
      </c>
      <c r="J2" s="1" t="s">
        <v>6</v>
      </c>
      <c r="K2" s="1" t="s">
        <v>7</v>
      </c>
      <c r="L2" s="1" t="s">
        <v>7</v>
      </c>
      <c r="M2" s="1" t="s">
        <v>8</v>
      </c>
      <c r="N2" s="84" t="s">
        <v>442</v>
      </c>
      <c r="O2" s="84" t="s">
        <v>43</v>
      </c>
      <c r="P2" s="85" t="s">
        <v>439</v>
      </c>
      <c r="Q2" s="85" t="s">
        <v>440</v>
      </c>
      <c r="R2" s="85" t="s">
        <v>441</v>
      </c>
    </row>
    <row r="3" spans="1:18">
      <c r="A3" s="1">
        <v>1</v>
      </c>
      <c r="B3" s="9"/>
      <c r="C3" s="13"/>
      <c r="D3" s="54"/>
      <c r="E3" s="55"/>
      <c r="F3" s="81"/>
      <c r="G3" s="9"/>
      <c r="H3" s="56"/>
      <c r="I3" s="55"/>
      <c r="J3" s="56"/>
      <c r="K3" s="55"/>
      <c r="L3" s="9"/>
      <c r="M3" s="56"/>
      <c r="N3" s="86" t="str">
        <f t="shared" ref="N3:N34" si="0">IF(C3="","",1)</f>
        <v/>
      </c>
      <c r="O3" s="86" t="str">
        <f>IF(D3="","",VLOOKUP(D3,所属コード!$C$1:$D$160,2,FALSE))</f>
        <v/>
      </c>
      <c r="P3" s="87" t="str">
        <f>IF(G3="","",(VLOOKUP(G3,種目コード!$A$1:$B$35,2,FALSE)))</f>
        <v/>
      </c>
      <c r="Q3" s="87" t="str">
        <f>IF(I3="","",(VLOOKUP(I3,種目コード!$A$1:$B$35,2,FALSE)))</f>
        <v/>
      </c>
      <c r="R3" s="87" t="str">
        <f>IF(L3="","",(VLOOKUP(L3,種目コード!$A$1:$B$35,2,FALSE)))</f>
        <v/>
      </c>
    </row>
    <row r="4" spans="1:18">
      <c r="A4" s="1">
        <v>2</v>
      </c>
      <c r="B4" s="9"/>
      <c r="C4" s="13"/>
      <c r="D4" s="54"/>
      <c r="E4" s="55"/>
      <c r="F4" s="81"/>
      <c r="G4" s="9"/>
      <c r="H4" s="56"/>
      <c r="I4" s="55"/>
      <c r="J4" s="56"/>
      <c r="K4" s="55"/>
      <c r="L4" s="9"/>
      <c r="M4" s="56"/>
      <c r="N4" s="86" t="str">
        <f t="shared" si="0"/>
        <v/>
      </c>
      <c r="O4" s="86" t="str">
        <f>IF(D4="","",VLOOKUP(D4,所属コード!$C$1:$D$160,2,FALSE))</f>
        <v/>
      </c>
      <c r="P4" s="87" t="str">
        <f>IFERROR(VLOOKUP(G4,種目コード!$A$1:$B$35,2,FALSE),"")</f>
        <v/>
      </c>
      <c r="Q4" s="87" t="str">
        <f>IF(I4="","",(VLOOKUP(I4,種目コード!$A$1:$B$35,2,FALSE)))</f>
        <v/>
      </c>
      <c r="R4" s="87" t="str">
        <f>IF(L4="","",(VLOOKUP(L4,種目コード!$A$1:$B$35,2,FALSE)))</f>
        <v/>
      </c>
    </row>
    <row r="5" spans="1:18">
      <c r="A5" s="1">
        <v>3</v>
      </c>
      <c r="B5" s="9"/>
      <c r="C5" s="13"/>
      <c r="D5" s="54"/>
      <c r="E5" s="55"/>
      <c r="F5" s="81"/>
      <c r="G5" s="9"/>
      <c r="H5" s="56"/>
      <c r="I5" s="55"/>
      <c r="J5" s="56"/>
      <c r="K5" s="55"/>
      <c r="L5" s="9"/>
      <c r="M5" s="56"/>
      <c r="N5" s="86" t="str">
        <f t="shared" si="0"/>
        <v/>
      </c>
      <c r="O5" s="86" t="str">
        <f>IF(D5="","",VLOOKUP(D5,所属コード!$C$1:$D$160,2,FALSE))</f>
        <v/>
      </c>
      <c r="P5" s="87" t="str">
        <f>IFERROR(VLOOKUP(G5,種目コード!$A$1:$B$35,2,FALSE),"")</f>
        <v/>
      </c>
      <c r="Q5" s="87" t="str">
        <f>IF(I5="","",(VLOOKUP(I5,種目コード!$A$1:$B$35,2,FALSE)))</f>
        <v/>
      </c>
      <c r="R5" s="87" t="str">
        <f>IF(L5="","",(VLOOKUP(L5,種目コード!$A$1:$B$35,2,FALSE)))</f>
        <v/>
      </c>
    </row>
    <row r="6" spans="1:18">
      <c r="A6" s="1">
        <v>4</v>
      </c>
      <c r="B6" s="9"/>
      <c r="C6" s="13"/>
      <c r="D6" s="54"/>
      <c r="E6" s="55"/>
      <c r="F6" s="81"/>
      <c r="G6" s="9"/>
      <c r="H6" s="56"/>
      <c r="I6" s="55"/>
      <c r="J6" s="56"/>
      <c r="K6" s="55"/>
      <c r="L6" s="9"/>
      <c r="M6" s="56"/>
      <c r="N6" s="86" t="str">
        <f t="shared" si="0"/>
        <v/>
      </c>
      <c r="O6" s="86" t="str">
        <f>IF(D6="","",VLOOKUP(D6,所属コード!$C$1:$D$160,2,FALSE))</f>
        <v/>
      </c>
      <c r="P6" s="87" t="str">
        <f>IFERROR(VLOOKUP(G6,種目コード!$A$1:$B$35,2,FALSE),"")</f>
        <v/>
      </c>
      <c r="Q6" s="87" t="str">
        <f>IF(I6="","",(VLOOKUP(I6,種目コード!$A$1:$B$35,2,FALSE)))</f>
        <v/>
      </c>
      <c r="R6" s="87" t="str">
        <f>IF(L6="","",(VLOOKUP(L6,種目コード!$A$1:$B$35,2,FALSE)))</f>
        <v/>
      </c>
    </row>
    <row r="7" spans="1:18">
      <c r="A7" s="1">
        <v>5</v>
      </c>
      <c r="B7" s="9"/>
      <c r="C7" s="13"/>
      <c r="D7" s="54"/>
      <c r="E7" s="55"/>
      <c r="F7" s="81"/>
      <c r="G7" s="9"/>
      <c r="H7" s="56"/>
      <c r="I7" s="55"/>
      <c r="J7" s="56"/>
      <c r="K7" s="55"/>
      <c r="L7" s="9"/>
      <c r="M7" s="56"/>
      <c r="N7" s="86" t="str">
        <f t="shared" si="0"/>
        <v/>
      </c>
      <c r="O7" s="86" t="str">
        <f>IF(D7="","",VLOOKUP(D7,所属コード!$C$1:$D$160,2,FALSE))</f>
        <v/>
      </c>
      <c r="P7" s="87" t="str">
        <f>IFERROR(VLOOKUP(G7,種目コード!$A$1:$B$35,2,FALSE),"")</f>
        <v/>
      </c>
      <c r="Q7" s="87" t="str">
        <f>IF(I7="","",(VLOOKUP(I7,種目コード!$A$1:$B$35,2,FALSE)))</f>
        <v/>
      </c>
      <c r="R7" s="87" t="str">
        <f>IF(L7="","",(VLOOKUP(L7,種目コード!$A$1:$B$35,2,FALSE)))</f>
        <v/>
      </c>
    </row>
    <row r="8" spans="1:18">
      <c r="A8" s="1">
        <v>6</v>
      </c>
      <c r="B8" s="9"/>
      <c r="C8" s="13"/>
      <c r="D8" s="54"/>
      <c r="E8" s="55"/>
      <c r="F8" s="81"/>
      <c r="G8" s="9"/>
      <c r="H8" s="56"/>
      <c r="I8" s="55"/>
      <c r="J8" s="56"/>
      <c r="K8" s="55"/>
      <c r="L8" s="9"/>
      <c r="M8" s="56"/>
      <c r="N8" s="86" t="str">
        <f t="shared" si="0"/>
        <v/>
      </c>
      <c r="O8" s="86" t="str">
        <f>IF(D8="","",VLOOKUP(D8,所属コード!$C$1:$D$160,2,FALSE))</f>
        <v/>
      </c>
      <c r="P8" s="87" t="str">
        <f>IFERROR(VLOOKUP(G8,種目コード!$A$1:$B$35,2,FALSE),"")</f>
        <v/>
      </c>
      <c r="Q8" s="87" t="str">
        <f>IF(I8="","",(VLOOKUP(I8,種目コード!$A$1:$B$35,2,FALSE)))</f>
        <v/>
      </c>
      <c r="R8" s="87" t="str">
        <f>IF(L8="","",(VLOOKUP(L8,種目コード!$A$1:$B$35,2,FALSE)))</f>
        <v/>
      </c>
    </row>
    <row r="9" spans="1:18">
      <c r="A9" s="1">
        <v>7</v>
      </c>
      <c r="B9" s="9"/>
      <c r="C9" s="13"/>
      <c r="D9" s="54"/>
      <c r="E9" s="55"/>
      <c r="F9" s="81"/>
      <c r="G9" s="9"/>
      <c r="H9" s="56"/>
      <c r="I9" s="55"/>
      <c r="J9" s="56"/>
      <c r="K9" s="55"/>
      <c r="L9" s="9"/>
      <c r="M9" s="56"/>
      <c r="N9" s="86" t="str">
        <f t="shared" si="0"/>
        <v/>
      </c>
      <c r="O9" s="86" t="str">
        <f>IF(D9="","",VLOOKUP(D9,所属コード!$C$1:$D$160,2,FALSE))</f>
        <v/>
      </c>
      <c r="P9" s="87" t="str">
        <f>IFERROR(VLOOKUP(G9,種目コード!$A$1:$B$35,2,FALSE),"")</f>
        <v/>
      </c>
      <c r="Q9" s="87" t="str">
        <f>IF(I9="","",(VLOOKUP(I9,種目コード!$A$1:$B$35,2,FALSE)))</f>
        <v/>
      </c>
      <c r="R9" s="87" t="str">
        <f>IF(L9="","",(VLOOKUP(L9,種目コード!$A$1:$B$35,2,FALSE)))</f>
        <v/>
      </c>
    </row>
    <row r="10" spans="1:18">
      <c r="A10" s="1">
        <v>8</v>
      </c>
      <c r="B10" s="9"/>
      <c r="C10" s="9"/>
      <c r="D10" s="54"/>
      <c r="E10" s="55"/>
      <c r="F10" s="82"/>
      <c r="G10" s="9"/>
      <c r="H10" s="56"/>
      <c r="I10" s="55"/>
      <c r="J10" s="56"/>
      <c r="K10" s="55"/>
      <c r="L10" s="9"/>
      <c r="M10" s="56"/>
      <c r="N10" s="86" t="str">
        <f t="shared" si="0"/>
        <v/>
      </c>
      <c r="O10" s="86" t="str">
        <f>IF(D10="","",VLOOKUP(D10,所属コード!$C$1:$D$160,2,FALSE))</f>
        <v/>
      </c>
      <c r="P10" s="87" t="str">
        <f>IFERROR(VLOOKUP(G10,種目コード!$A$1:$B$35,2,FALSE),"")</f>
        <v/>
      </c>
      <c r="Q10" s="87" t="str">
        <f>IF(I10="","",(VLOOKUP(I10,種目コード!$A$1:$B$35,2,FALSE)))</f>
        <v/>
      </c>
      <c r="R10" s="87" t="str">
        <f>IF(L10="","",(VLOOKUP(L10,種目コード!$A$1:$B$35,2,FALSE)))</f>
        <v/>
      </c>
    </row>
    <row r="11" spans="1:18">
      <c r="A11" s="1">
        <v>9</v>
      </c>
      <c r="B11" s="9"/>
      <c r="C11" s="9"/>
      <c r="D11" s="54"/>
      <c r="E11" s="55"/>
      <c r="F11" s="82"/>
      <c r="G11" s="9"/>
      <c r="H11" s="56"/>
      <c r="I11" s="55"/>
      <c r="J11" s="56"/>
      <c r="K11" s="55"/>
      <c r="L11" s="9"/>
      <c r="M11" s="56"/>
      <c r="N11" s="86" t="str">
        <f t="shared" si="0"/>
        <v/>
      </c>
      <c r="O11" s="86" t="str">
        <f>IF(D11="","",VLOOKUP(D11,所属コード!$C$1:$D$160,2,FALSE))</f>
        <v/>
      </c>
      <c r="P11" s="87" t="str">
        <f>IFERROR(VLOOKUP(G11,種目コード!$A$1:$B$35,2,FALSE),"")</f>
        <v/>
      </c>
      <c r="Q11" s="87" t="str">
        <f>IF(I11="","",(VLOOKUP(I11,種目コード!$A$1:$B$35,2,FALSE)))</f>
        <v/>
      </c>
      <c r="R11" s="87" t="str">
        <f>IF(L11="","",(VLOOKUP(L11,種目コード!$A$1:$B$35,2,FALSE)))</f>
        <v/>
      </c>
    </row>
    <row r="12" spans="1:18">
      <c r="A12" s="1">
        <v>10</v>
      </c>
      <c r="B12" s="9"/>
      <c r="C12" s="9"/>
      <c r="D12" s="54"/>
      <c r="E12" s="55"/>
      <c r="F12" s="82"/>
      <c r="G12" s="9"/>
      <c r="H12" s="56"/>
      <c r="I12" s="55"/>
      <c r="J12" s="56"/>
      <c r="K12" s="55"/>
      <c r="L12" s="9"/>
      <c r="M12" s="56"/>
      <c r="N12" s="86" t="str">
        <f t="shared" si="0"/>
        <v/>
      </c>
      <c r="O12" s="86" t="str">
        <f>IF(D12="","",VLOOKUP(D12,所属コード!$C$1:$D$160,2,FALSE))</f>
        <v/>
      </c>
      <c r="P12" s="87" t="str">
        <f>IFERROR(VLOOKUP(G12,種目コード!$A$1:$B$35,2,FALSE),"")</f>
        <v/>
      </c>
      <c r="Q12" s="87" t="str">
        <f>IF(I12="","",(VLOOKUP(I12,種目コード!$A$1:$B$35,2,FALSE)))</f>
        <v/>
      </c>
      <c r="R12" s="87" t="str">
        <f>IF(L12="","",(VLOOKUP(L12,種目コード!$A$1:$B$35,2,FALSE)))</f>
        <v/>
      </c>
    </row>
    <row r="13" spans="1:18">
      <c r="A13" s="1">
        <v>11</v>
      </c>
      <c r="B13" s="9"/>
      <c r="C13" s="9"/>
      <c r="D13" s="54"/>
      <c r="E13" s="55"/>
      <c r="F13" s="82"/>
      <c r="G13" s="9"/>
      <c r="H13" s="56"/>
      <c r="I13" s="55"/>
      <c r="J13" s="56"/>
      <c r="K13" s="55"/>
      <c r="L13" s="9"/>
      <c r="M13" s="56"/>
      <c r="N13" s="86" t="str">
        <f t="shared" si="0"/>
        <v/>
      </c>
      <c r="O13" s="86" t="str">
        <f>IF(D13="","",VLOOKUP(D13,所属コード!$C$1:$D$160,2,FALSE))</f>
        <v/>
      </c>
      <c r="P13" s="87" t="str">
        <f>IFERROR(VLOOKUP(G13,種目コード!$A$1:$B$35,2,FALSE),"")</f>
        <v/>
      </c>
      <c r="Q13" s="87" t="str">
        <f>IF(I13="","",(VLOOKUP(I13,種目コード!$A$1:$B$35,2,FALSE)))</f>
        <v/>
      </c>
      <c r="R13" s="87" t="str">
        <f>IF(L13="","",(VLOOKUP(L13,種目コード!$A$1:$B$35,2,FALSE)))</f>
        <v/>
      </c>
    </row>
    <row r="14" spans="1:18">
      <c r="A14" s="1">
        <v>12</v>
      </c>
      <c r="B14" s="9"/>
      <c r="C14" s="9"/>
      <c r="D14" s="54"/>
      <c r="E14" s="55"/>
      <c r="F14" s="82"/>
      <c r="G14" s="9"/>
      <c r="H14" s="56"/>
      <c r="I14" s="55"/>
      <c r="J14" s="56"/>
      <c r="K14" s="55"/>
      <c r="L14" s="9"/>
      <c r="M14" s="56"/>
      <c r="N14" s="86" t="str">
        <f t="shared" si="0"/>
        <v/>
      </c>
      <c r="O14" s="86" t="str">
        <f>IF(D14="","",VLOOKUP(D14,所属コード!$C$1:$D$160,2,FALSE))</f>
        <v/>
      </c>
      <c r="P14" s="87" t="str">
        <f>IFERROR(VLOOKUP(G14,種目コード!$A$1:$B$35,2,FALSE),"")</f>
        <v/>
      </c>
      <c r="Q14" s="87" t="str">
        <f>IF(I14="","",(VLOOKUP(I14,種目コード!$A$1:$B$35,2,FALSE)))</f>
        <v/>
      </c>
      <c r="R14" s="87" t="str">
        <f>IF(L14="","",(VLOOKUP(L14,種目コード!$A$1:$B$35,2,FALSE)))</f>
        <v/>
      </c>
    </row>
    <row r="15" spans="1:18">
      <c r="A15" s="1">
        <v>13</v>
      </c>
      <c r="B15" s="9"/>
      <c r="C15" s="9"/>
      <c r="D15" s="54"/>
      <c r="E15" s="55"/>
      <c r="F15" s="82"/>
      <c r="G15" s="9"/>
      <c r="H15" s="56"/>
      <c r="I15" s="55"/>
      <c r="J15" s="56"/>
      <c r="K15" s="55"/>
      <c r="L15" s="9"/>
      <c r="M15" s="56"/>
      <c r="N15" s="86" t="str">
        <f t="shared" si="0"/>
        <v/>
      </c>
      <c r="O15" s="86" t="str">
        <f>IF(D15="","",VLOOKUP(D15,所属コード!$C$1:$D$160,2,FALSE))</f>
        <v/>
      </c>
      <c r="P15" s="87" t="str">
        <f>IFERROR(VLOOKUP(G15,種目コード!$A$1:$B$35,2,FALSE),"")</f>
        <v/>
      </c>
      <c r="Q15" s="87" t="str">
        <f>IF(I15="","",(VLOOKUP(I15,種目コード!$A$1:$B$35,2,FALSE)))</f>
        <v/>
      </c>
      <c r="R15" s="87" t="str">
        <f>IF(L15="","",(VLOOKUP(L15,種目コード!$A$1:$B$35,2,FALSE)))</f>
        <v/>
      </c>
    </row>
    <row r="16" spans="1:18">
      <c r="A16" s="1">
        <v>14</v>
      </c>
      <c r="B16" s="9"/>
      <c r="C16" s="9"/>
      <c r="D16" s="54"/>
      <c r="E16" s="55"/>
      <c r="F16" s="82"/>
      <c r="G16" s="9"/>
      <c r="H16" s="56"/>
      <c r="I16" s="55"/>
      <c r="J16" s="56"/>
      <c r="K16" s="55"/>
      <c r="L16" s="9"/>
      <c r="M16" s="56"/>
      <c r="N16" s="86" t="str">
        <f t="shared" si="0"/>
        <v/>
      </c>
      <c r="O16" s="86" t="str">
        <f>IF(D16="","",VLOOKUP(D16,所属コード!$C$1:$D$160,2,FALSE))</f>
        <v/>
      </c>
      <c r="P16" s="87" t="str">
        <f>IFERROR(VLOOKUP(G16,種目コード!$A$1:$B$35,2,FALSE),"")</f>
        <v/>
      </c>
      <c r="Q16" s="87" t="str">
        <f>IF(I16="","",(VLOOKUP(I16,種目コード!$A$1:$B$35,2,FALSE)))</f>
        <v/>
      </c>
      <c r="R16" s="87" t="str">
        <f>IF(L16="","",(VLOOKUP(L16,種目コード!$A$1:$B$35,2,FALSE)))</f>
        <v/>
      </c>
    </row>
    <row r="17" spans="1:18">
      <c r="A17" s="1">
        <v>15</v>
      </c>
      <c r="B17" s="9"/>
      <c r="C17" s="9"/>
      <c r="D17" s="54"/>
      <c r="E17" s="55"/>
      <c r="F17" s="82"/>
      <c r="G17" s="9"/>
      <c r="H17" s="56"/>
      <c r="I17" s="55"/>
      <c r="J17" s="56"/>
      <c r="K17" s="55"/>
      <c r="L17" s="9"/>
      <c r="M17" s="56"/>
      <c r="N17" s="86" t="str">
        <f t="shared" si="0"/>
        <v/>
      </c>
      <c r="O17" s="86" t="str">
        <f>IF(D17="","",VLOOKUP(D17,所属コード!$C$1:$D$160,2,FALSE))</f>
        <v/>
      </c>
      <c r="P17" s="87" t="str">
        <f>IFERROR(VLOOKUP(G17,種目コード!$A$1:$B$35,2,FALSE),"")</f>
        <v/>
      </c>
      <c r="Q17" s="87" t="str">
        <f>IF(I17="","",(VLOOKUP(I17,種目コード!$A$1:$B$35,2,FALSE)))</f>
        <v/>
      </c>
      <c r="R17" s="87" t="str">
        <f>IF(L17="","",(VLOOKUP(L17,種目コード!$A$1:$B$35,2,FALSE)))</f>
        <v/>
      </c>
    </row>
    <row r="18" spans="1:18">
      <c r="A18" s="1">
        <v>16</v>
      </c>
      <c r="B18" s="9"/>
      <c r="C18" s="9"/>
      <c r="D18" s="57"/>
      <c r="E18" s="55"/>
      <c r="F18" s="82"/>
      <c r="G18" s="9"/>
      <c r="H18" s="56"/>
      <c r="I18" s="55"/>
      <c r="J18" s="56"/>
      <c r="K18" s="55"/>
      <c r="L18" s="9"/>
      <c r="M18" s="56"/>
      <c r="N18" s="86" t="str">
        <f t="shared" si="0"/>
        <v/>
      </c>
      <c r="O18" s="86" t="str">
        <f>IF(D18="","",VLOOKUP(D18,所属コード!$C$1:$D$160,2,FALSE))</f>
        <v/>
      </c>
      <c r="P18" s="87" t="str">
        <f>IFERROR(VLOOKUP(G18,種目コード!$A$1:$B$35,2,FALSE),"")</f>
        <v/>
      </c>
      <c r="Q18" s="87" t="str">
        <f>IF(I18="","",(VLOOKUP(I18,種目コード!$A$1:$B$35,2,FALSE)))</f>
        <v/>
      </c>
      <c r="R18" s="87" t="str">
        <f>IF(L18="","",(VLOOKUP(L18,種目コード!$A$1:$B$35,2,FALSE)))</f>
        <v/>
      </c>
    </row>
    <row r="19" spans="1:18">
      <c r="A19" s="1">
        <v>17</v>
      </c>
      <c r="B19" s="9"/>
      <c r="C19" s="9"/>
      <c r="D19" s="57"/>
      <c r="E19" s="55"/>
      <c r="F19" s="82"/>
      <c r="G19" s="9"/>
      <c r="H19" s="56"/>
      <c r="I19" s="55"/>
      <c r="J19" s="56"/>
      <c r="K19" s="55"/>
      <c r="L19" s="9"/>
      <c r="M19" s="56"/>
      <c r="N19" s="86" t="str">
        <f t="shared" si="0"/>
        <v/>
      </c>
      <c r="O19" s="86" t="str">
        <f>IF(D19="","",VLOOKUP(D19,所属コード!$C$1:$D$160,2,FALSE))</f>
        <v/>
      </c>
      <c r="P19" s="87" t="str">
        <f>IFERROR(VLOOKUP(G19,種目コード!$A$1:$B$35,2,FALSE),"")</f>
        <v/>
      </c>
      <c r="Q19" s="87" t="str">
        <f>IF(I19="","",(VLOOKUP(I19,種目コード!$A$1:$B$35,2,FALSE)))</f>
        <v/>
      </c>
      <c r="R19" s="87" t="str">
        <f>IF(L19="","",(VLOOKUP(L19,種目コード!$A$1:$B$35,2,FALSE)))</f>
        <v/>
      </c>
    </row>
    <row r="20" spans="1:18">
      <c r="A20" s="1">
        <v>18</v>
      </c>
      <c r="B20" s="9"/>
      <c r="C20" s="9"/>
      <c r="D20" s="57"/>
      <c r="E20" s="55"/>
      <c r="F20" s="82"/>
      <c r="G20" s="9"/>
      <c r="H20" s="56"/>
      <c r="I20" s="55"/>
      <c r="J20" s="56"/>
      <c r="K20" s="55"/>
      <c r="L20" s="9"/>
      <c r="M20" s="56"/>
      <c r="N20" s="86" t="str">
        <f t="shared" si="0"/>
        <v/>
      </c>
      <c r="O20" s="86" t="str">
        <f>IF(D20="","",VLOOKUP(D20,所属コード!$C$1:$D$160,2,FALSE))</f>
        <v/>
      </c>
      <c r="P20" s="87" t="str">
        <f>IFERROR(VLOOKUP(G20,種目コード!$A$1:$B$35,2,FALSE),"")</f>
        <v/>
      </c>
      <c r="Q20" s="87" t="str">
        <f>IF(I20="","",(VLOOKUP(I20,種目コード!$A$1:$B$35,2,FALSE)))</f>
        <v/>
      </c>
      <c r="R20" s="87" t="str">
        <f>IF(L20="","",(VLOOKUP(L20,種目コード!$A$1:$B$35,2,FALSE)))</f>
        <v/>
      </c>
    </row>
    <row r="21" spans="1:18">
      <c r="A21" s="1">
        <v>19</v>
      </c>
      <c r="B21" s="9"/>
      <c r="C21" s="9"/>
      <c r="D21" s="57"/>
      <c r="E21" s="55"/>
      <c r="F21" s="82"/>
      <c r="G21" s="9"/>
      <c r="H21" s="56"/>
      <c r="I21" s="55"/>
      <c r="J21" s="56"/>
      <c r="K21" s="55"/>
      <c r="L21" s="9"/>
      <c r="M21" s="56"/>
      <c r="N21" s="86" t="str">
        <f t="shared" si="0"/>
        <v/>
      </c>
      <c r="O21" s="86" t="str">
        <f>IF(D21="","",VLOOKUP(D21,所属コード!$C$1:$D$160,2,FALSE))</f>
        <v/>
      </c>
      <c r="P21" s="87" t="str">
        <f>IFERROR(VLOOKUP(G21,種目コード!$A$1:$B$35,2,FALSE),"")</f>
        <v/>
      </c>
      <c r="Q21" s="87" t="str">
        <f>IF(I21="","",(VLOOKUP(I21,種目コード!$A$1:$B$35,2,FALSE)))</f>
        <v/>
      </c>
      <c r="R21" s="87" t="str">
        <f>IF(L21="","",(VLOOKUP(L21,種目コード!$A$1:$B$35,2,FALSE)))</f>
        <v/>
      </c>
    </row>
    <row r="22" spans="1:18">
      <c r="A22" s="1">
        <v>20</v>
      </c>
      <c r="B22" s="9"/>
      <c r="C22" s="9"/>
      <c r="D22" s="57"/>
      <c r="E22" s="55"/>
      <c r="F22" s="82"/>
      <c r="G22" s="9"/>
      <c r="H22" s="56"/>
      <c r="I22" s="55"/>
      <c r="J22" s="56"/>
      <c r="K22" s="55"/>
      <c r="L22" s="9"/>
      <c r="M22" s="56"/>
      <c r="N22" s="86" t="str">
        <f t="shared" si="0"/>
        <v/>
      </c>
      <c r="O22" s="86" t="str">
        <f>IF(D22="","",VLOOKUP(D22,所属コード!$C$1:$D$160,2,FALSE))</f>
        <v/>
      </c>
      <c r="P22" s="87" t="str">
        <f>IFERROR(VLOOKUP(G22,種目コード!$A$1:$B$35,2,FALSE),"")</f>
        <v/>
      </c>
      <c r="Q22" s="87" t="str">
        <f>IF(I22="","",(VLOOKUP(I22,種目コード!$A$1:$B$35,2,FALSE)))</f>
        <v/>
      </c>
      <c r="R22" s="87" t="str">
        <f>IF(L22="","",(VLOOKUP(L22,種目コード!$A$1:$B$35,2,FALSE)))</f>
        <v/>
      </c>
    </row>
    <row r="23" spans="1:18">
      <c r="A23" s="1">
        <v>21</v>
      </c>
      <c r="B23" s="9"/>
      <c r="C23" s="9"/>
      <c r="D23" s="57"/>
      <c r="E23" s="55"/>
      <c r="F23" s="82"/>
      <c r="G23" s="9"/>
      <c r="H23" s="56"/>
      <c r="I23" s="55"/>
      <c r="J23" s="56"/>
      <c r="K23" s="55"/>
      <c r="L23" s="9"/>
      <c r="M23" s="56"/>
      <c r="N23" s="86" t="str">
        <f t="shared" si="0"/>
        <v/>
      </c>
      <c r="O23" s="86" t="str">
        <f>IF(D23="","",VLOOKUP(D23,所属コード!$C$1:$D$160,2,FALSE))</f>
        <v/>
      </c>
      <c r="P23" s="87" t="str">
        <f>IFERROR(VLOOKUP(G23,種目コード!$A$1:$B$35,2,FALSE),"")</f>
        <v/>
      </c>
      <c r="Q23" s="87" t="str">
        <f>IF(I23="","",(VLOOKUP(I23,種目コード!$A$1:$B$35,2,FALSE)))</f>
        <v/>
      </c>
      <c r="R23" s="87" t="str">
        <f>IF(L23="","",(VLOOKUP(L23,種目コード!$A$1:$B$35,2,FALSE)))</f>
        <v/>
      </c>
    </row>
    <row r="24" spans="1:18">
      <c r="A24" s="1">
        <v>22</v>
      </c>
      <c r="B24" s="9"/>
      <c r="C24" s="9"/>
      <c r="D24" s="57"/>
      <c r="E24" s="55"/>
      <c r="F24" s="82"/>
      <c r="G24" s="9"/>
      <c r="H24" s="56"/>
      <c r="I24" s="55"/>
      <c r="J24" s="56"/>
      <c r="K24" s="55"/>
      <c r="L24" s="9"/>
      <c r="M24" s="56"/>
      <c r="N24" s="86" t="str">
        <f t="shared" si="0"/>
        <v/>
      </c>
      <c r="O24" s="86" t="str">
        <f>IF(D24="","",VLOOKUP(D24,所属コード!$C$1:$D$160,2,FALSE))</f>
        <v/>
      </c>
      <c r="P24" s="87" t="str">
        <f>IFERROR(VLOOKUP(G24,種目コード!$A$1:$B$35,2,FALSE),"")</f>
        <v/>
      </c>
      <c r="Q24" s="87" t="str">
        <f>IF(I24="","",(VLOOKUP(I24,種目コード!$A$1:$B$35,2,FALSE)))</f>
        <v/>
      </c>
      <c r="R24" s="87" t="str">
        <f>IF(L24="","",(VLOOKUP(L24,種目コード!$A$1:$B$35,2,FALSE)))</f>
        <v/>
      </c>
    </row>
    <row r="25" spans="1:18">
      <c r="A25" s="1">
        <v>23</v>
      </c>
      <c r="B25" s="9"/>
      <c r="C25" s="9"/>
      <c r="D25" s="57"/>
      <c r="E25" s="55"/>
      <c r="F25" s="82"/>
      <c r="G25" s="9"/>
      <c r="H25" s="56"/>
      <c r="I25" s="55"/>
      <c r="J25" s="56"/>
      <c r="K25" s="55"/>
      <c r="L25" s="9"/>
      <c r="M25" s="56"/>
      <c r="N25" s="86" t="str">
        <f t="shared" si="0"/>
        <v/>
      </c>
      <c r="O25" s="86" t="str">
        <f>IF(D25="","",VLOOKUP(D25,所属コード!$C$1:$D$160,2,FALSE))</f>
        <v/>
      </c>
      <c r="P25" s="87" t="str">
        <f>IFERROR(VLOOKUP(G25,種目コード!$A$1:$B$35,2,FALSE),"")</f>
        <v/>
      </c>
      <c r="Q25" s="87" t="str">
        <f>IF(I25="","",(VLOOKUP(I25,種目コード!$A$1:$B$35,2,FALSE)))</f>
        <v/>
      </c>
      <c r="R25" s="87" t="str">
        <f>IF(L25="","",(VLOOKUP(L25,種目コード!$A$1:$B$35,2,FALSE)))</f>
        <v/>
      </c>
    </row>
    <row r="26" spans="1:18">
      <c r="A26" s="1">
        <v>24</v>
      </c>
      <c r="B26" s="9"/>
      <c r="C26" s="9"/>
      <c r="D26" s="57"/>
      <c r="E26" s="55"/>
      <c r="F26" s="82"/>
      <c r="G26" s="9"/>
      <c r="H26" s="56"/>
      <c r="I26" s="55"/>
      <c r="J26" s="56"/>
      <c r="K26" s="55"/>
      <c r="L26" s="9"/>
      <c r="M26" s="56"/>
      <c r="N26" s="86" t="str">
        <f t="shared" si="0"/>
        <v/>
      </c>
      <c r="O26" s="86" t="str">
        <f>IF(D26="","",VLOOKUP(D26,所属コード!$C$1:$D$160,2,FALSE))</f>
        <v/>
      </c>
      <c r="P26" s="87" t="str">
        <f>IFERROR(VLOOKUP(G26,種目コード!$A$1:$B$35,2,FALSE),"")</f>
        <v/>
      </c>
      <c r="Q26" s="87" t="str">
        <f>IF(I26="","",(VLOOKUP(I26,種目コード!$A$1:$B$35,2,FALSE)))</f>
        <v/>
      </c>
      <c r="R26" s="87" t="str">
        <f>IF(L26="","",(VLOOKUP(L26,種目コード!$A$1:$B$35,2,FALSE)))</f>
        <v/>
      </c>
    </row>
    <row r="27" spans="1:18">
      <c r="A27" s="1">
        <v>25</v>
      </c>
      <c r="B27" s="9"/>
      <c r="C27" s="9"/>
      <c r="D27" s="57"/>
      <c r="E27" s="55"/>
      <c r="F27" s="82"/>
      <c r="G27" s="9"/>
      <c r="H27" s="56"/>
      <c r="I27" s="55"/>
      <c r="J27" s="56"/>
      <c r="K27" s="55"/>
      <c r="L27" s="9"/>
      <c r="M27" s="56"/>
      <c r="N27" s="86" t="str">
        <f t="shared" si="0"/>
        <v/>
      </c>
      <c r="O27" s="86" t="str">
        <f>IF(D27="","",VLOOKUP(D27,所属コード!$C$1:$D$160,2,FALSE))</f>
        <v/>
      </c>
      <c r="P27" s="87" t="str">
        <f>IFERROR(VLOOKUP(G27,種目コード!$A$1:$B$35,2,FALSE),"")</f>
        <v/>
      </c>
      <c r="Q27" s="87" t="str">
        <f>IF(I27="","",(VLOOKUP(I27,種目コード!$A$1:$B$35,2,FALSE)))</f>
        <v/>
      </c>
      <c r="R27" s="87" t="str">
        <f>IF(L27="","",(VLOOKUP(L27,種目コード!$A$1:$B$35,2,FALSE)))</f>
        <v/>
      </c>
    </row>
    <row r="28" spans="1:18">
      <c r="A28" s="1">
        <v>26</v>
      </c>
      <c r="B28" s="9"/>
      <c r="C28" s="9"/>
      <c r="D28" s="57"/>
      <c r="E28" s="55"/>
      <c r="F28" s="82"/>
      <c r="G28" s="9"/>
      <c r="H28" s="56"/>
      <c r="I28" s="55"/>
      <c r="J28" s="56"/>
      <c r="K28" s="55"/>
      <c r="L28" s="9"/>
      <c r="M28" s="56"/>
      <c r="N28" s="86" t="str">
        <f t="shared" si="0"/>
        <v/>
      </c>
      <c r="O28" s="86" t="str">
        <f>IF(D28="","",VLOOKUP(D28,所属コード!$C$1:$D$160,2,FALSE))</f>
        <v/>
      </c>
      <c r="P28" s="87" t="str">
        <f>IFERROR(VLOOKUP(G28,種目コード!$A$1:$B$35,2,FALSE),"")</f>
        <v/>
      </c>
      <c r="Q28" s="87" t="str">
        <f>IF(I28="","",(VLOOKUP(I28,種目コード!$A$1:$B$35,2,FALSE)))</f>
        <v/>
      </c>
      <c r="R28" s="87" t="str">
        <f>IF(L28="","",(VLOOKUP(L28,種目コード!$A$1:$B$35,2,FALSE)))</f>
        <v/>
      </c>
    </row>
    <row r="29" spans="1:18">
      <c r="A29" s="1">
        <v>27</v>
      </c>
      <c r="B29" s="9"/>
      <c r="C29" s="9"/>
      <c r="D29" s="57"/>
      <c r="E29" s="55"/>
      <c r="F29" s="82"/>
      <c r="G29" s="9"/>
      <c r="H29" s="56"/>
      <c r="I29" s="55"/>
      <c r="J29" s="56"/>
      <c r="K29" s="55"/>
      <c r="L29" s="9"/>
      <c r="M29" s="56"/>
      <c r="N29" s="86" t="str">
        <f t="shared" si="0"/>
        <v/>
      </c>
      <c r="O29" s="86" t="str">
        <f>IF(D29="","",VLOOKUP(D29,所属コード!$C$1:$D$160,2,FALSE))</f>
        <v/>
      </c>
      <c r="P29" s="87" t="str">
        <f>IFERROR(VLOOKUP(G29,種目コード!$A$1:$B$35,2,FALSE),"")</f>
        <v/>
      </c>
      <c r="Q29" s="87" t="str">
        <f>IF(I29="","",(VLOOKUP(I29,種目コード!$A$1:$B$35,2,FALSE)))</f>
        <v/>
      </c>
      <c r="R29" s="87" t="str">
        <f>IF(L29="","",(VLOOKUP(L29,種目コード!$A$1:$B$35,2,FALSE)))</f>
        <v/>
      </c>
    </row>
    <row r="30" spans="1:18">
      <c r="A30" s="1">
        <v>28</v>
      </c>
      <c r="B30" s="9"/>
      <c r="C30" s="9"/>
      <c r="D30" s="57"/>
      <c r="E30" s="55"/>
      <c r="F30" s="82"/>
      <c r="G30" s="9"/>
      <c r="H30" s="56"/>
      <c r="I30" s="55"/>
      <c r="J30" s="56"/>
      <c r="K30" s="55"/>
      <c r="L30" s="9"/>
      <c r="M30" s="56"/>
      <c r="N30" s="86" t="str">
        <f t="shared" si="0"/>
        <v/>
      </c>
      <c r="O30" s="86" t="str">
        <f>IF(D30="","",VLOOKUP(D30,所属コード!$C$1:$D$160,2,FALSE))</f>
        <v/>
      </c>
      <c r="P30" s="87" t="str">
        <f>IFERROR(VLOOKUP(G30,種目コード!$A$1:$B$35,2,FALSE),"")</f>
        <v/>
      </c>
      <c r="Q30" s="87" t="str">
        <f>IF(I30="","",(VLOOKUP(I30,種目コード!$A$1:$B$35,2,FALSE)))</f>
        <v/>
      </c>
      <c r="R30" s="87" t="str">
        <f>IF(L30="","",(VLOOKUP(L30,種目コード!$A$1:$B$35,2,FALSE)))</f>
        <v/>
      </c>
    </row>
    <row r="31" spans="1:18">
      <c r="A31" s="1">
        <v>29</v>
      </c>
      <c r="B31" s="9"/>
      <c r="C31" s="9"/>
      <c r="D31" s="57"/>
      <c r="E31" s="55"/>
      <c r="F31" s="82"/>
      <c r="G31" s="9"/>
      <c r="H31" s="56"/>
      <c r="I31" s="55"/>
      <c r="J31" s="56"/>
      <c r="K31" s="55"/>
      <c r="L31" s="9"/>
      <c r="M31" s="56"/>
      <c r="N31" s="86" t="str">
        <f t="shared" si="0"/>
        <v/>
      </c>
      <c r="O31" s="86" t="str">
        <f>IF(D31="","",VLOOKUP(D31,所属コード!$C$1:$D$160,2,FALSE))</f>
        <v/>
      </c>
      <c r="P31" s="87" t="str">
        <f>IFERROR(VLOOKUP(G31,種目コード!$A$1:$B$35,2,FALSE),"")</f>
        <v/>
      </c>
      <c r="Q31" s="87" t="str">
        <f>IF(I31="","",(VLOOKUP(I31,種目コード!$A$1:$B$35,2,FALSE)))</f>
        <v/>
      </c>
      <c r="R31" s="87" t="str">
        <f>IF(L31="","",(VLOOKUP(L31,種目コード!$A$1:$B$35,2,FALSE)))</f>
        <v/>
      </c>
    </row>
    <row r="32" spans="1:18">
      <c r="A32" s="1">
        <v>30</v>
      </c>
      <c r="B32" s="9"/>
      <c r="C32" s="9"/>
      <c r="D32" s="57"/>
      <c r="E32" s="55"/>
      <c r="F32" s="82"/>
      <c r="G32" s="9"/>
      <c r="H32" s="56"/>
      <c r="I32" s="55"/>
      <c r="J32" s="56"/>
      <c r="K32" s="55"/>
      <c r="L32" s="9"/>
      <c r="M32" s="56"/>
      <c r="N32" s="86" t="str">
        <f t="shared" si="0"/>
        <v/>
      </c>
      <c r="O32" s="86" t="str">
        <f>IF(D32="","",VLOOKUP(D32,所属コード!$C$1:$D$160,2,FALSE))</f>
        <v/>
      </c>
      <c r="P32" s="87" t="str">
        <f>IFERROR(VLOOKUP(G32,種目コード!$A$1:$B$35,2,FALSE),"")</f>
        <v/>
      </c>
      <c r="Q32" s="87" t="str">
        <f>IF(I32="","",(VLOOKUP(I32,種目コード!$A$1:$B$35,2,FALSE)))</f>
        <v/>
      </c>
      <c r="R32" s="87" t="str">
        <f>IF(L32="","",(VLOOKUP(L32,種目コード!$A$1:$B$35,2,FALSE)))</f>
        <v/>
      </c>
    </row>
    <row r="33" spans="1:18">
      <c r="A33" s="1">
        <v>31</v>
      </c>
      <c r="B33" s="9"/>
      <c r="C33" s="9"/>
      <c r="D33" s="57"/>
      <c r="E33" s="55"/>
      <c r="F33" s="82"/>
      <c r="G33" s="9"/>
      <c r="H33" s="56"/>
      <c r="I33" s="55"/>
      <c r="J33" s="56"/>
      <c r="K33" s="55"/>
      <c r="L33" s="9"/>
      <c r="M33" s="56"/>
      <c r="N33" s="86" t="str">
        <f t="shared" si="0"/>
        <v/>
      </c>
      <c r="O33" s="86" t="str">
        <f>IF(D33="","",VLOOKUP(D33,所属コード!$C$1:$D$160,2,FALSE))</f>
        <v/>
      </c>
      <c r="P33" s="87" t="str">
        <f>IFERROR(VLOOKUP(G33,種目コード!$A$1:$B$35,2,FALSE),"")</f>
        <v/>
      </c>
      <c r="Q33" s="87" t="str">
        <f>IF(I33="","",(VLOOKUP(I33,種目コード!$A$1:$B$35,2,FALSE)))</f>
        <v/>
      </c>
      <c r="R33" s="87" t="str">
        <f>IF(L33="","",(VLOOKUP(L33,種目コード!$A$1:$B$35,2,FALSE)))</f>
        <v/>
      </c>
    </row>
    <row r="34" spans="1:18">
      <c r="A34" s="1">
        <v>32</v>
      </c>
      <c r="B34" s="9"/>
      <c r="C34" s="9"/>
      <c r="D34" s="57"/>
      <c r="E34" s="55"/>
      <c r="F34" s="82"/>
      <c r="G34" s="9"/>
      <c r="H34" s="56"/>
      <c r="I34" s="55"/>
      <c r="J34" s="56"/>
      <c r="K34" s="55"/>
      <c r="L34" s="9"/>
      <c r="M34" s="56"/>
      <c r="N34" s="86" t="str">
        <f t="shared" si="0"/>
        <v/>
      </c>
      <c r="O34" s="86" t="str">
        <f>IF(D34="","",VLOOKUP(D34,所属コード!$C$1:$D$160,2,FALSE))</f>
        <v/>
      </c>
      <c r="P34" s="87" t="str">
        <f>IFERROR(VLOOKUP(G34,種目コード!$A$1:$B$35,2,FALSE),"")</f>
        <v/>
      </c>
      <c r="Q34" s="87" t="str">
        <f>IF(I34="","",(VLOOKUP(I34,種目コード!$A$1:$B$35,2,FALSE)))</f>
        <v/>
      </c>
      <c r="R34" s="87" t="str">
        <f>IF(L34="","",(VLOOKUP(L34,種目コード!$A$1:$B$35,2,FALSE)))</f>
        <v/>
      </c>
    </row>
    <row r="35" spans="1:18">
      <c r="A35" s="1">
        <v>33</v>
      </c>
      <c r="B35" s="9"/>
      <c r="C35" s="9"/>
      <c r="D35" s="57"/>
      <c r="E35" s="55"/>
      <c r="F35" s="82"/>
      <c r="G35" s="9"/>
      <c r="H35" s="56"/>
      <c r="I35" s="55"/>
      <c r="J35" s="56"/>
      <c r="K35" s="55"/>
      <c r="L35" s="9"/>
      <c r="M35" s="56"/>
      <c r="N35" s="86" t="str">
        <f t="shared" ref="N35:N52" si="1">IF(C35="","",1)</f>
        <v/>
      </c>
      <c r="O35" s="86" t="str">
        <f>IF(D35="","",VLOOKUP(D35,所属コード!$C$1:$D$160,2,FALSE))</f>
        <v/>
      </c>
      <c r="P35" s="87" t="str">
        <f>IFERROR(VLOOKUP(G35,種目コード!$A$1:$B$35,2,FALSE),"")</f>
        <v/>
      </c>
      <c r="Q35" s="87" t="str">
        <f>IF(I35="","",(VLOOKUP(I35,種目コード!$A$1:$B$35,2,FALSE)))</f>
        <v/>
      </c>
      <c r="R35" s="87" t="str">
        <f>IF(L35="","",(VLOOKUP(L35,種目コード!$A$1:$B$35,2,FALSE)))</f>
        <v/>
      </c>
    </row>
    <row r="36" spans="1:18">
      <c r="A36" s="1">
        <v>34</v>
      </c>
      <c r="B36" s="9"/>
      <c r="C36" s="9"/>
      <c r="D36" s="57"/>
      <c r="E36" s="55"/>
      <c r="F36" s="82"/>
      <c r="G36" s="9"/>
      <c r="H36" s="56"/>
      <c r="I36" s="55"/>
      <c r="J36" s="56"/>
      <c r="K36" s="55"/>
      <c r="L36" s="9"/>
      <c r="M36" s="56"/>
      <c r="N36" s="86" t="str">
        <f t="shared" si="1"/>
        <v/>
      </c>
      <c r="O36" s="86" t="str">
        <f>IF(D36="","",VLOOKUP(D36,所属コード!$C$1:$D$160,2,FALSE))</f>
        <v/>
      </c>
      <c r="P36" s="87" t="str">
        <f>IFERROR(VLOOKUP(G36,種目コード!$A$1:$B$35,2,FALSE),"")</f>
        <v/>
      </c>
      <c r="Q36" s="87" t="str">
        <f>IF(I36="","",(VLOOKUP(I36,種目コード!$A$1:$B$35,2,FALSE)))</f>
        <v/>
      </c>
      <c r="R36" s="87" t="str">
        <f>IF(L36="","",(VLOOKUP(L36,種目コード!$A$1:$B$35,2,FALSE)))</f>
        <v/>
      </c>
    </row>
    <row r="37" spans="1:18">
      <c r="A37" s="1">
        <v>35</v>
      </c>
      <c r="B37" s="9"/>
      <c r="C37" s="9"/>
      <c r="D37" s="57"/>
      <c r="E37" s="55"/>
      <c r="F37" s="82"/>
      <c r="G37" s="9"/>
      <c r="H37" s="56"/>
      <c r="I37" s="55"/>
      <c r="J37" s="56"/>
      <c r="K37" s="55"/>
      <c r="L37" s="9"/>
      <c r="M37" s="56"/>
      <c r="N37" s="86" t="str">
        <f t="shared" si="1"/>
        <v/>
      </c>
      <c r="O37" s="86" t="str">
        <f>IF(D37="","",VLOOKUP(D37,所属コード!$C$1:$D$160,2,FALSE))</f>
        <v/>
      </c>
      <c r="P37" s="87" t="str">
        <f>IFERROR(VLOOKUP(G37,種目コード!$A$1:$B$35,2,FALSE),"")</f>
        <v/>
      </c>
      <c r="Q37" s="87" t="str">
        <f>IF(I37="","",(VLOOKUP(I37,種目コード!$A$1:$B$35,2,FALSE)))</f>
        <v/>
      </c>
      <c r="R37" s="87" t="str">
        <f>IF(L37="","",(VLOOKUP(L37,種目コード!$A$1:$B$35,2,FALSE)))</f>
        <v/>
      </c>
    </row>
    <row r="38" spans="1:18">
      <c r="A38" s="1">
        <v>36</v>
      </c>
      <c r="B38" s="9"/>
      <c r="C38" s="9"/>
      <c r="D38" s="57"/>
      <c r="E38" s="55"/>
      <c r="F38" s="82"/>
      <c r="G38" s="9"/>
      <c r="H38" s="56"/>
      <c r="I38" s="55"/>
      <c r="J38" s="56"/>
      <c r="K38" s="55"/>
      <c r="L38" s="9"/>
      <c r="M38" s="56"/>
      <c r="N38" s="86" t="str">
        <f t="shared" si="1"/>
        <v/>
      </c>
      <c r="O38" s="86" t="str">
        <f>IF(D38="","",VLOOKUP(D38,所属コード!$C$1:$D$160,2,FALSE))</f>
        <v/>
      </c>
      <c r="P38" s="87" t="str">
        <f>IFERROR(VLOOKUP(G38,種目コード!$A$1:$B$35,2,FALSE),"")</f>
        <v/>
      </c>
      <c r="Q38" s="87" t="str">
        <f>IF(I38="","",(VLOOKUP(I38,種目コード!$A$1:$B$35,2,FALSE)))</f>
        <v/>
      </c>
      <c r="R38" s="87" t="str">
        <f>IF(L38="","",(VLOOKUP(L38,種目コード!$A$1:$B$35,2,FALSE)))</f>
        <v/>
      </c>
    </row>
    <row r="39" spans="1:18">
      <c r="A39" s="1">
        <v>37</v>
      </c>
      <c r="B39" s="9"/>
      <c r="C39" s="9"/>
      <c r="D39" s="57"/>
      <c r="E39" s="55"/>
      <c r="F39" s="82"/>
      <c r="G39" s="9"/>
      <c r="H39" s="56"/>
      <c r="I39" s="55"/>
      <c r="J39" s="56"/>
      <c r="K39" s="55"/>
      <c r="L39" s="9"/>
      <c r="M39" s="56"/>
      <c r="N39" s="86" t="str">
        <f t="shared" si="1"/>
        <v/>
      </c>
      <c r="O39" s="86" t="str">
        <f>IF(D39="","",VLOOKUP(D39,所属コード!$C$1:$D$160,2,FALSE))</f>
        <v/>
      </c>
      <c r="P39" s="87" t="str">
        <f>IFERROR(VLOOKUP(G39,種目コード!$A$1:$B$35,2,FALSE),"")</f>
        <v/>
      </c>
      <c r="Q39" s="87" t="str">
        <f>IF(I39="","",(VLOOKUP(I39,種目コード!$A$1:$B$35,2,FALSE)))</f>
        <v/>
      </c>
      <c r="R39" s="87" t="str">
        <f>IF(L39="","",(VLOOKUP(L39,種目コード!$A$1:$B$35,2,FALSE)))</f>
        <v/>
      </c>
    </row>
    <row r="40" spans="1:18">
      <c r="A40" s="1">
        <v>38</v>
      </c>
      <c r="B40" s="9"/>
      <c r="C40" s="9"/>
      <c r="D40" s="57"/>
      <c r="E40" s="55"/>
      <c r="F40" s="82"/>
      <c r="G40" s="9"/>
      <c r="H40" s="56"/>
      <c r="I40" s="55"/>
      <c r="J40" s="56"/>
      <c r="K40" s="55"/>
      <c r="L40" s="9"/>
      <c r="M40" s="56"/>
      <c r="N40" s="86" t="str">
        <f t="shared" si="1"/>
        <v/>
      </c>
      <c r="O40" s="86" t="str">
        <f>IF(D40="","",VLOOKUP(D40,所属コード!$C$1:$D$160,2,FALSE))</f>
        <v/>
      </c>
      <c r="P40" s="87" t="str">
        <f>IFERROR(VLOOKUP(G40,種目コード!$A$1:$B$35,2,FALSE),"")</f>
        <v/>
      </c>
      <c r="Q40" s="87" t="str">
        <f>IF(I40="","",(VLOOKUP(I40,種目コード!$A$1:$B$35,2,FALSE)))</f>
        <v/>
      </c>
      <c r="R40" s="87" t="str">
        <f>IF(L40="","",(VLOOKUP(L40,種目コード!$A$1:$B$35,2,FALSE)))</f>
        <v/>
      </c>
    </row>
    <row r="41" spans="1:18">
      <c r="A41" s="1">
        <v>39</v>
      </c>
      <c r="B41" s="9"/>
      <c r="C41" s="9"/>
      <c r="D41" s="57"/>
      <c r="E41" s="55"/>
      <c r="F41" s="82"/>
      <c r="G41" s="9"/>
      <c r="H41" s="56"/>
      <c r="I41" s="55"/>
      <c r="J41" s="56"/>
      <c r="K41" s="55"/>
      <c r="L41" s="9"/>
      <c r="M41" s="56"/>
      <c r="N41" s="86" t="str">
        <f t="shared" si="1"/>
        <v/>
      </c>
      <c r="O41" s="86" t="str">
        <f>IF(D41="","",VLOOKUP(D41,所属コード!$C$1:$D$160,2,FALSE))</f>
        <v/>
      </c>
      <c r="P41" s="87" t="str">
        <f>IFERROR(VLOOKUP(G41,種目コード!$A$1:$B$35,2,FALSE),"")</f>
        <v/>
      </c>
      <c r="Q41" s="87" t="str">
        <f>IF(I41="","",(VLOOKUP(I41,種目コード!$A$1:$B$35,2,FALSE)))</f>
        <v/>
      </c>
      <c r="R41" s="87" t="str">
        <f>IF(L41="","",(VLOOKUP(L41,種目コード!$A$1:$B$35,2,FALSE)))</f>
        <v/>
      </c>
    </row>
    <row r="42" spans="1:18">
      <c r="A42" s="1">
        <v>40</v>
      </c>
      <c r="B42" s="9"/>
      <c r="C42" s="9"/>
      <c r="D42" s="57"/>
      <c r="E42" s="55"/>
      <c r="F42" s="82"/>
      <c r="G42" s="9"/>
      <c r="H42" s="56"/>
      <c r="I42" s="55"/>
      <c r="J42" s="56"/>
      <c r="K42" s="55"/>
      <c r="L42" s="9"/>
      <c r="M42" s="56"/>
      <c r="N42" s="86" t="str">
        <f t="shared" si="1"/>
        <v/>
      </c>
      <c r="O42" s="86" t="str">
        <f>IF(D42="","",VLOOKUP(D42,所属コード!$C$1:$D$160,2,FALSE))</f>
        <v/>
      </c>
      <c r="P42" s="87" t="str">
        <f>IFERROR(VLOOKUP(G42,種目コード!$A$1:$B$35,2,FALSE),"")</f>
        <v/>
      </c>
      <c r="Q42" s="87" t="str">
        <f>IF(I42="","",(VLOOKUP(I42,種目コード!$A$1:$B$35,2,FALSE)))</f>
        <v/>
      </c>
      <c r="R42" s="87" t="str">
        <f>IF(L42="","",(VLOOKUP(L42,種目コード!$A$1:$B$35,2,FALSE)))</f>
        <v/>
      </c>
    </row>
    <row r="43" spans="1:18">
      <c r="A43" s="1">
        <v>41</v>
      </c>
      <c r="B43" s="9"/>
      <c r="C43" s="9"/>
      <c r="D43" s="57"/>
      <c r="E43" s="55"/>
      <c r="F43" s="82"/>
      <c r="G43" s="9"/>
      <c r="H43" s="56"/>
      <c r="I43" s="55"/>
      <c r="J43" s="56"/>
      <c r="K43" s="55"/>
      <c r="L43" s="9"/>
      <c r="M43" s="56"/>
      <c r="N43" s="86" t="str">
        <f t="shared" si="1"/>
        <v/>
      </c>
      <c r="O43" s="86" t="str">
        <f>IF(D43="","",VLOOKUP(D43,所属コード!$C$1:$D$160,2,FALSE))</f>
        <v/>
      </c>
      <c r="P43" s="87" t="str">
        <f>IFERROR(VLOOKUP(G43,種目コード!$A$1:$B$35,2,FALSE),"")</f>
        <v/>
      </c>
      <c r="Q43" s="87" t="str">
        <f>IF(I43="","",(VLOOKUP(I43,種目コード!$A$1:$B$35,2,FALSE)))</f>
        <v/>
      </c>
      <c r="R43" s="87" t="str">
        <f>IF(L43="","",(VLOOKUP(L43,種目コード!$A$1:$B$35,2,FALSE)))</f>
        <v/>
      </c>
    </row>
    <row r="44" spans="1:18">
      <c r="A44" s="1">
        <v>42</v>
      </c>
      <c r="B44" s="9"/>
      <c r="C44" s="9"/>
      <c r="D44" s="57"/>
      <c r="E44" s="55"/>
      <c r="F44" s="82"/>
      <c r="G44" s="9"/>
      <c r="H44" s="56"/>
      <c r="I44" s="55"/>
      <c r="J44" s="56"/>
      <c r="K44" s="55"/>
      <c r="L44" s="9"/>
      <c r="M44" s="56"/>
      <c r="N44" s="86" t="str">
        <f t="shared" si="1"/>
        <v/>
      </c>
      <c r="O44" s="86" t="str">
        <f>IF(D44="","",VLOOKUP(D44,所属コード!$C$1:$D$160,2,FALSE))</f>
        <v/>
      </c>
      <c r="P44" s="87" t="str">
        <f>IFERROR(VLOOKUP(G44,種目コード!$A$1:$B$35,2,FALSE),"")</f>
        <v/>
      </c>
      <c r="Q44" s="87" t="str">
        <f>IF(I44="","",(VLOOKUP(I44,種目コード!$A$1:$B$35,2,FALSE)))</f>
        <v/>
      </c>
      <c r="R44" s="87" t="str">
        <f>IF(L44="","",(VLOOKUP(L44,種目コード!$A$1:$B$35,2,FALSE)))</f>
        <v/>
      </c>
    </row>
    <row r="45" spans="1:18">
      <c r="A45" s="1">
        <v>43</v>
      </c>
      <c r="B45" s="9"/>
      <c r="C45" s="9"/>
      <c r="D45" s="57"/>
      <c r="E45" s="55"/>
      <c r="F45" s="82"/>
      <c r="G45" s="9"/>
      <c r="H45" s="56"/>
      <c r="I45" s="55"/>
      <c r="J45" s="56"/>
      <c r="K45" s="55"/>
      <c r="L45" s="9"/>
      <c r="M45" s="56"/>
      <c r="N45" s="86" t="str">
        <f t="shared" si="1"/>
        <v/>
      </c>
      <c r="O45" s="86" t="str">
        <f>IF(D45="","",VLOOKUP(D45,所属コード!$C$1:$D$160,2,FALSE))</f>
        <v/>
      </c>
      <c r="P45" s="87" t="str">
        <f>IFERROR(VLOOKUP(G45,種目コード!$A$1:$B$35,2,FALSE),"")</f>
        <v/>
      </c>
      <c r="Q45" s="87" t="str">
        <f>IF(I45="","",(VLOOKUP(I45,種目コード!$A$1:$B$35,2,FALSE)))</f>
        <v/>
      </c>
      <c r="R45" s="87" t="str">
        <f>IF(L45="","",(VLOOKUP(L45,種目コード!$A$1:$B$35,2,FALSE)))</f>
        <v/>
      </c>
    </row>
    <row r="46" spans="1:18">
      <c r="A46" s="1">
        <v>44</v>
      </c>
      <c r="B46" s="9"/>
      <c r="C46" s="9"/>
      <c r="D46" s="57"/>
      <c r="E46" s="55"/>
      <c r="F46" s="82"/>
      <c r="G46" s="9"/>
      <c r="H46" s="56"/>
      <c r="I46" s="55"/>
      <c r="J46" s="56"/>
      <c r="K46" s="55"/>
      <c r="L46" s="9"/>
      <c r="M46" s="56"/>
      <c r="N46" s="86" t="str">
        <f t="shared" si="1"/>
        <v/>
      </c>
      <c r="O46" s="86" t="str">
        <f>IF(D46="","",VLOOKUP(D46,所属コード!$C$1:$D$160,2,FALSE))</f>
        <v/>
      </c>
      <c r="P46" s="87" t="str">
        <f>IFERROR(VLOOKUP(G46,種目コード!$A$1:$B$35,2,FALSE),"")</f>
        <v/>
      </c>
      <c r="Q46" s="87" t="str">
        <f>IF(I46="","",(VLOOKUP(I46,種目コード!$A$1:$B$35,2,FALSE)))</f>
        <v/>
      </c>
      <c r="R46" s="87" t="str">
        <f>IF(L46="","",(VLOOKUP(L46,種目コード!$A$1:$B$35,2,FALSE)))</f>
        <v/>
      </c>
    </row>
    <row r="47" spans="1:18">
      <c r="A47" s="1">
        <v>45</v>
      </c>
      <c r="B47" s="9"/>
      <c r="C47" s="9"/>
      <c r="D47" s="9"/>
      <c r="E47" s="55"/>
      <c r="F47" s="82"/>
      <c r="G47" s="9"/>
      <c r="H47" s="56"/>
      <c r="I47" s="55"/>
      <c r="J47" s="56"/>
      <c r="K47" s="55"/>
      <c r="L47" s="9"/>
      <c r="M47" s="56"/>
      <c r="N47" s="86" t="str">
        <f t="shared" si="1"/>
        <v/>
      </c>
      <c r="O47" s="86" t="str">
        <f>IF(D47="","",VLOOKUP(D47,所属コード!$C$1:$D$160,2,FALSE))</f>
        <v/>
      </c>
      <c r="P47" s="87" t="str">
        <f>IFERROR(VLOOKUP(G47,種目コード!$A$1:$B$35,2,FALSE),"")</f>
        <v/>
      </c>
      <c r="Q47" s="87" t="str">
        <f>IF(I47="","",(VLOOKUP(I47,種目コード!$A$1:$B$35,2,FALSE)))</f>
        <v/>
      </c>
      <c r="R47" s="87" t="str">
        <f>IF(L47="","",(VLOOKUP(L47,種目コード!$A$1:$B$35,2,FALSE)))</f>
        <v/>
      </c>
    </row>
    <row r="48" spans="1:18">
      <c r="A48" s="1">
        <v>46</v>
      </c>
      <c r="B48" s="9"/>
      <c r="C48" s="9"/>
      <c r="D48" s="9"/>
      <c r="E48" s="55"/>
      <c r="F48" s="82"/>
      <c r="G48" s="9"/>
      <c r="H48" s="56"/>
      <c r="I48" s="55"/>
      <c r="J48" s="56"/>
      <c r="K48" s="55"/>
      <c r="L48" s="9"/>
      <c r="M48" s="56"/>
      <c r="N48" s="86" t="str">
        <f t="shared" si="1"/>
        <v/>
      </c>
      <c r="O48" s="86" t="str">
        <f>IF(D48="","",VLOOKUP(D48,所属コード!$C$1:$D$160,2,FALSE))</f>
        <v/>
      </c>
      <c r="P48" s="87" t="str">
        <f>IFERROR(VLOOKUP(G48,種目コード!$A$1:$B$35,2,FALSE),"")</f>
        <v/>
      </c>
      <c r="Q48" s="87" t="str">
        <f>IF(I48="","",(VLOOKUP(I48,種目コード!$A$1:$B$35,2,FALSE)))</f>
        <v/>
      </c>
      <c r="R48" s="87" t="str">
        <f>IF(L48="","",(VLOOKUP(L48,種目コード!$A$1:$B$35,2,FALSE)))</f>
        <v/>
      </c>
    </row>
    <row r="49" spans="1:18">
      <c r="A49" s="1">
        <v>47</v>
      </c>
      <c r="B49" s="9"/>
      <c r="C49" s="9"/>
      <c r="D49" s="9"/>
      <c r="E49" s="55"/>
      <c r="F49" s="82"/>
      <c r="G49" s="9"/>
      <c r="H49" s="56"/>
      <c r="I49" s="55"/>
      <c r="J49" s="56"/>
      <c r="K49" s="55"/>
      <c r="L49" s="9"/>
      <c r="M49" s="56"/>
      <c r="N49" s="86" t="str">
        <f t="shared" si="1"/>
        <v/>
      </c>
      <c r="O49" s="86" t="str">
        <f>IF(D49="","",VLOOKUP(D49,所属コード!$C$1:$D$160,2,FALSE))</f>
        <v/>
      </c>
      <c r="P49" s="87" t="str">
        <f>IFERROR(VLOOKUP(G49,種目コード!$A$1:$B$35,2,FALSE),"")</f>
        <v/>
      </c>
      <c r="Q49" s="87" t="str">
        <f>IF(I49="","",(VLOOKUP(I49,種目コード!$A$1:$B$35,2,FALSE)))</f>
        <v/>
      </c>
      <c r="R49" s="87" t="str">
        <f>IF(L49="","",(VLOOKUP(L49,種目コード!$A$1:$B$35,2,FALSE)))</f>
        <v/>
      </c>
    </row>
    <row r="50" spans="1:18">
      <c r="A50" s="1">
        <v>48</v>
      </c>
      <c r="B50" s="9"/>
      <c r="C50" s="9"/>
      <c r="D50" s="9"/>
      <c r="E50" s="55"/>
      <c r="F50" s="82"/>
      <c r="G50" s="9"/>
      <c r="H50" s="56"/>
      <c r="I50" s="55"/>
      <c r="J50" s="56"/>
      <c r="K50" s="55"/>
      <c r="L50" s="9"/>
      <c r="M50" s="56"/>
      <c r="N50" s="86" t="str">
        <f t="shared" si="1"/>
        <v/>
      </c>
      <c r="O50" s="86" t="str">
        <f>IF(D50="","",VLOOKUP(D50,所属コード!$C$1:$D$160,2,FALSE))</f>
        <v/>
      </c>
      <c r="P50" s="87" t="str">
        <f>IFERROR(VLOOKUP(G50,種目コード!$A$1:$B$35,2,FALSE),"")</f>
        <v/>
      </c>
      <c r="Q50" s="87" t="str">
        <f>IF(I50="","",(VLOOKUP(I50,種目コード!$A$1:$B$35,2,FALSE)))</f>
        <v/>
      </c>
      <c r="R50" s="87" t="str">
        <f>IF(L50="","",(VLOOKUP(L50,種目コード!$A$1:$B$35,2,FALSE)))</f>
        <v/>
      </c>
    </row>
    <row r="51" spans="1:18">
      <c r="A51" s="1">
        <v>49</v>
      </c>
      <c r="B51" s="9"/>
      <c r="C51" s="9"/>
      <c r="D51" s="9"/>
      <c r="E51" s="9"/>
      <c r="F51" s="82"/>
      <c r="G51" s="9"/>
      <c r="H51" s="56"/>
      <c r="I51" s="55"/>
      <c r="J51" s="56"/>
      <c r="K51" s="55"/>
      <c r="L51" s="9"/>
      <c r="M51" s="56"/>
      <c r="N51" s="86" t="str">
        <f t="shared" si="1"/>
        <v/>
      </c>
      <c r="O51" s="86" t="str">
        <f>IF(D51="","",VLOOKUP(D51,所属コード!$C$1:$D$160,2,FALSE))</f>
        <v/>
      </c>
      <c r="P51" s="87" t="str">
        <f>IFERROR(VLOOKUP(G51,種目コード!$A$1:$B$35,2,FALSE),"")</f>
        <v/>
      </c>
      <c r="Q51" s="87" t="str">
        <f>IF(I51="","",(VLOOKUP(I51,種目コード!$A$1:$B$35,2,FALSE)))</f>
        <v/>
      </c>
      <c r="R51" s="87" t="str">
        <f>IF(L51="","",(VLOOKUP(L51,種目コード!$A$1:$B$35,2,FALSE)))</f>
        <v/>
      </c>
    </row>
    <row r="52" spans="1:18">
      <c r="A52" s="1">
        <v>50</v>
      </c>
      <c r="B52" s="9"/>
      <c r="C52" s="9"/>
      <c r="D52" s="9"/>
      <c r="E52" s="9"/>
      <c r="F52" s="82"/>
      <c r="G52" s="9"/>
      <c r="H52" s="56"/>
      <c r="I52" s="55"/>
      <c r="J52" s="56"/>
      <c r="K52" s="55"/>
      <c r="L52" s="9"/>
      <c r="M52" s="56"/>
      <c r="N52" s="86" t="str">
        <f t="shared" si="1"/>
        <v/>
      </c>
      <c r="O52" s="86" t="str">
        <f>IF(D52="","",VLOOKUP(D52,所属コード!$C$1:$D$160,2))</f>
        <v/>
      </c>
      <c r="P52" s="87" t="str">
        <f>IFERROR(VLOOKUP(G52,種目コード!$A$1:$B$35,2,FALSE),"")</f>
        <v/>
      </c>
      <c r="Q52" s="87" t="str">
        <f>IF(I52="","",(VLOOKUP(I52,種目コード!$A$1:$B$35,2,FALSE)))</f>
        <v/>
      </c>
      <c r="R52" s="87" t="str">
        <f>IF(L52="","",(VLOOKUP(L52,種目コード!$A$1:$B$35,2,FALSE)))</f>
        <v/>
      </c>
    </row>
    <row r="53" spans="1:18">
      <c r="N53" s="86"/>
      <c r="O53" s="86"/>
      <c r="P53" s="87"/>
      <c r="Q53" s="87"/>
      <c r="R53" s="87"/>
    </row>
    <row r="141" ht="16.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sheetData>
  <sheetProtection sheet="1"/>
  <mergeCells count="1">
    <mergeCell ref="N1:R1"/>
  </mergeCells>
  <phoneticPr fontId="2"/>
  <dataValidations count="8">
    <dataValidation imeMode="halfKatakana" allowBlank="1" showInputMessage="1" showErrorMessage="1" sqref="F1:F1048576"/>
    <dataValidation imeMode="halfAlpha" allowBlank="1" showInputMessage="1" showErrorMessage="1" sqref="E3:E52 B3:B52 N1:O1048576"/>
    <dataValidation type="textLength" imeMode="halfAlpha" allowBlank="1" showInputMessage="1" showErrorMessage="1" sqref="H3:H52 J3:J52 M3:M52">
      <formula1>1</formula1>
      <formula2>9999999</formula2>
    </dataValidation>
    <dataValidation allowBlank="1" showInputMessage="1" showErrorMessage="1" promptTitle="漢字氏名" prompt="姓と名の間は1文字空けてください" sqref="C3:C9"/>
    <dataValidation imeMode="hiragana" allowBlank="1" showInputMessage="1" showErrorMessage="1" sqref="C1:D2 C53:D65536"/>
    <dataValidation type="list" allowBlank="1" showInputMessage="1" showErrorMessage="1" sqref="K3:K52">
      <formula1>#REF!</formula1>
    </dataValidation>
    <dataValidation type="list" imeMode="halfAlpha" allowBlank="1" showInputMessage="1" showErrorMessage="1" sqref="E1:E2 E53:E65536">
      <formula1>#REF!</formula1>
    </dataValidation>
    <dataValidation imeMode="halfAlpha" allowBlank="1" showInputMessage="1" showErrorMessage="1" promptTitle="漢字氏名" prompt="姓と名の間は1文字空けてください" sqref="B1:B2 B53:B65536 C3:C52"/>
  </dataValidations>
  <pageMargins left="0.75" right="0.75" top="1" bottom="1" header="0.51200000000000001" footer="0.51200000000000001"/>
  <pageSetup paperSize="9" orientation="portrait" verticalDpi="0" r:id="rId1"/>
  <headerFooter alignWithMargins="0">
    <oddHeader>&amp;C男子申込</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所属コード!$C$2:$C$160</xm:f>
          </x14:formula1>
          <xm:sqref>D3:D52</xm:sqref>
        </x14:dataValidation>
        <x14:dataValidation type="list" allowBlank="1" showInputMessage="1" showErrorMessage="1">
          <x14:formula1>
            <xm:f>種目コード!$A$2:$A$35</xm:f>
          </x14:formula1>
          <xm:sqref>G3:G52 I3:I52 L3:L52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2"/>
  <sheetViews>
    <sheetView zoomScaleNormal="100" workbookViewId="0">
      <selection activeCell="F11" sqref="F11"/>
    </sheetView>
  </sheetViews>
  <sheetFormatPr defaultRowHeight="13.5"/>
  <cols>
    <col min="1" max="1" width="4" style="1" customWidth="1"/>
    <col min="2" max="2" width="9" customWidth="1"/>
    <col min="3" max="3" width="14.375" customWidth="1"/>
    <col min="4" max="4" width="11.375" customWidth="1"/>
    <col min="5" max="5" width="6.25" customWidth="1"/>
    <col min="6" max="6" width="13.125" customWidth="1"/>
    <col min="7" max="7" width="10.625" customWidth="1"/>
    <col min="8" max="8" width="8.5" customWidth="1"/>
    <col min="10" max="10" width="9" customWidth="1"/>
    <col min="11" max="11" width="0" hidden="1" customWidth="1"/>
    <col min="14" max="15" width="9.25" style="83" customWidth="1"/>
    <col min="16" max="18" width="10.5" customWidth="1"/>
  </cols>
  <sheetData>
    <row r="1" spans="1:18" ht="57" customHeight="1">
      <c r="B1" s="3" t="s">
        <v>15</v>
      </c>
      <c r="C1" s="43" t="s">
        <v>14</v>
      </c>
      <c r="D1" s="43" t="s">
        <v>445</v>
      </c>
      <c r="E1" s="43" t="s">
        <v>13</v>
      </c>
      <c r="F1" s="43" t="s">
        <v>11</v>
      </c>
      <c r="G1" s="43" t="s">
        <v>10</v>
      </c>
      <c r="H1" s="44" t="s">
        <v>9</v>
      </c>
      <c r="I1" s="43" t="s">
        <v>10</v>
      </c>
      <c r="J1" s="44" t="s">
        <v>9</v>
      </c>
      <c r="K1" s="43" t="s">
        <v>10</v>
      </c>
      <c r="L1" s="43" t="s">
        <v>10</v>
      </c>
      <c r="M1" s="44" t="s">
        <v>9</v>
      </c>
      <c r="N1" s="171" t="s">
        <v>443</v>
      </c>
      <c r="O1" s="171"/>
      <c r="P1" s="171"/>
      <c r="Q1" s="171"/>
      <c r="R1" s="171"/>
    </row>
    <row r="2" spans="1:18" s="1" customFormat="1">
      <c r="B2" s="1" t="s">
        <v>0</v>
      </c>
      <c r="C2" s="1" t="s">
        <v>1</v>
      </c>
      <c r="D2" s="1" t="s">
        <v>444</v>
      </c>
      <c r="E2" s="1" t="s">
        <v>12</v>
      </c>
      <c r="F2" s="1" t="s">
        <v>2</v>
      </c>
      <c r="G2" s="1" t="s">
        <v>3</v>
      </c>
      <c r="H2" s="1" t="s">
        <v>4</v>
      </c>
      <c r="I2" s="1" t="s">
        <v>5</v>
      </c>
      <c r="J2" s="1" t="s">
        <v>6</v>
      </c>
      <c r="K2" s="1" t="s">
        <v>7</v>
      </c>
      <c r="L2" s="1" t="s">
        <v>7</v>
      </c>
      <c r="M2" s="1" t="s">
        <v>8</v>
      </c>
      <c r="N2" s="84" t="s">
        <v>442</v>
      </c>
      <c r="O2" s="84" t="s">
        <v>43</v>
      </c>
      <c r="P2" s="85" t="s">
        <v>439</v>
      </c>
      <c r="Q2" s="85" t="s">
        <v>440</v>
      </c>
      <c r="R2" s="85" t="s">
        <v>441</v>
      </c>
    </row>
    <row r="3" spans="1:18">
      <c r="A3" s="1">
        <v>1</v>
      </c>
      <c r="B3" s="9"/>
      <c r="C3" s="13"/>
      <c r="D3" s="54"/>
      <c r="E3" s="55"/>
      <c r="F3" s="81"/>
      <c r="G3" s="9"/>
      <c r="H3" s="56"/>
      <c r="I3" s="55"/>
      <c r="J3" s="56"/>
      <c r="K3" s="55"/>
      <c r="L3" s="9"/>
      <c r="M3" s="56"/>
      <c r="N3" s="86" t="str">
        <f>IF(C3="","",2)</f>
        <v/>
      </c>
      <c r="O3" s="86" t="str">
        <f>IF(D3="","",VLOOKUP(D3,所属コード!$C$1:$D$160,2,FALSE))</f>
        <v/>
      </c>
      <c r="P3" s="87" t="str">
        <f>IF(G3="","",(VLOOKUP(G3,種目コード!$A$1:$B$35,2,FALSE)))</f>
        <v/>
      </c>
      <c r="Q3" s="87" t="str">
        <f>IF(I3="","",(VLOOKUP(I3,種目コード!$A$1:$B$35,2,FALSE)))</f>
        <v/>
      </c>
      <c r="R3" s="87" t="str">
        <f>IF(L3="","",(VLOOKUP(L3,種目コード!$A$1:$B$35,2,FALSE)))</f>
        <v/>
      </c>
    </row>
    <row r="4" spans="1:18">
      <c r="A4" s="1">
        <v>2</v>
      </c>
      <c r="B4" s="9"/>
      <c r="C4" s="13"/>
      <c r="D4" s="54"/>
      <c r="E4" s="55"/>
      <c r="F4" s="81"/>
      <c r="G4" s="9"/>
      <c r="H4" s="56"/>
      <c r="I4" s="55"/>
      <c r="J4" s="56"/>
      <c r="K4" s="55"/>
      <c r="L4" s="9"/>
      <c r="M4" s="56"/>
      <c r="N4" s="86" t="str">
        <f t="shared" ref="N4:N52" si="0">IF(C4="","",2)</f>
        <v/>
      </c>
      <c r="O4" s="86" t="str">
        <f>IF(D4="","",VLOOKUP(D4,所属コード!$C$1:$D$160,2,FALSE))</f>
        <v/>
      </c>
      <c r="P4" s="87" t="str">
        <f>IFERROR(VLOOKUP(G4,種目コード!$A$1:$B$35,2,FALSE),"")</f>
        <v/>
      </c>
      <c r="Q4" s="87" t="str">
        <f>IF(I4="","",(VLOOKUP(I4,種目コード!$A$1:$B$35,2,FALSE)))</f>
        <v/>
      </c>
      <c r="R4" s="87" t="str">
        <f>IF(L4="","",(VLOOKUP(L4,種目コード!$A$1:$B$35,2,FALSE)))</f>
        <v/>
      </c>
    </row>
    <row r="5" spans="1:18">
      <c r="A5" s="1">
        <v>3</v>
      </c>
      <c r="B5" s="9"/>
      <c r="C5" s="13"/>
      <c r="D5" s="54"/>
      <c r="E5" s="55"/>
      <c r="F5" s="81"/>
      <c r="G5" s="9"/>
      <c r="H5" s="56"/>
      <c r="I5" s="55"/>
      <c r="J5" s="56"/>
      <c r="K5" s="55"/>
      <c r="L5" s="9"/>
      <c r="M5" s="56"/>
      <c r="N5" s="86" t="str">
        <f t="shared" si="0"/>
        <v/>
      </c>
      <c r="O5" s="86" t="str">
        <f>IF(D5="","",VLOOKUP(D5,所属コード!$C$1:$D$160,2,FALSE))</f>
        <v/>
      </c>
      <c r="P5" s="87" t="str">
        <f>IFERROR(VLOOKUP(G5,種目コード!$A$1:$B$35,2,FALSE),"")</f>
        <v/>
      </c>
      <c r="Q5" s="87" t="str">
        <f>IF(I5="","",(VLOOKUP(I5,種目コード!$A$1:$B$35,2,FALSE)))</f>
        <v/>
      </c>
      <c r="R5" s="87" t="str">
        <f>IF(L5="","",(VLOOKUP(L5,種目コード!$A$1:$B$35,2,FALSE)))</f>
        <v/>
      </c>
    </row>
    <row r="6" spans="1:18">
      <c r="A6" s="1">
        <v>4</v>
      </c>
      <c r="B6" s="9"/>
      <c r="C6" s="13"/>
      <c r="D6" s="54"/>
      <c r="E6" s="55"/>
      <c r="F6" s="81"/>
      <c r="G6" s="9"/>
      <c r="H6" s="56"/>
      <c r="I6" s="55"/>
      <c r="J6" s="56"/>
      <c r="K6" s="55"/>
      <c r="L6" s="9"/>
      <c r="M6" s="56"/>
      <c r="N6" s="86" t="str">
        <f t="shared" si="0"/>
        <v/>
      </c>
      <c r="O6" s="86" t="str">
        <f>IF(D6="","",VLOOKUP(D6,所属コード!$C$1:$D$160,2,FALSE))</f>
        <v/>
      </c>
      <c r="P6" s="87" t="str">
        <f>IFERROR(VLOOKUP(G6,種目コード!$A$1:$B$35,2,FALSE),"")</f>
        <v/>
      </c>
      <c r="Q6" s="87" t="str">
        <f>IF(I6="","",(VLOOKUP(I6,種目コード!$A$1:$B$35,2,FALSE)))</f>
        <v/>
      </c>
      <c r="R6" s="87" t="str">
        <f>IF(L6="","",(VLOOKUP(L6,種目コード!$A$1:$B$35,2,FALSE)))</f>
        <v/>
      </c>
    </row>
    <row r="7" spans="1:18">
      <c r="A7" s="1">
        <v>5</v>
      </c>
      <c r="B7" s="9"/>
      <c r="C7" s="13"/>
      <c r="D7" s="54"/>
      <c r="E7" s="55"/>
      <c r="F7" s="81"/>
      <c r="G7" s="9"/>
      <c r="H7" s="56"/>
      <c r="I7" s="55"/>
      <c r="J7" s="56"/>
      <c r="K7" s="55"/>
      <c r="L7" s="9"/>
      <c r="M7" s="56"/>
      <c r="N7" s="86" t="str">
        <f t="shared" si="0"/>
        <v/>
      </c>
      <c r="O7" s="86" t="str">
        <f>IF(D7="","",VLOOKUP(D7,所属コード!$C$1:$D$160,2,FALSE))</f>
        <v/>
      </c>
      <c r="P7" s="87" t="str">
        <f>IFERROR(VLOOKUP(G7,種目コード!$A$1:$B$35,2,FALSE),"")</f>
        <v/>
      </c>
      <c r="Q7" s="87" t="str">
        <f>IF(I7="","",(VLOOKUP(I7,種目コード!$A$1:$B$35,2,FALSE)))</f>
        <v/>
      </c>
      <c r="R7" s="87" t="str">
        <f>IF(L7="","",(VLOOKUP(L7,種目コード!$A$1:$B$35,2,FALSE)))</f>
        <v/>
      </c>
    </row>
    <row r="8" spans="1:18">
      <c r="A8" s="1">
        <v>6</v>
      </c>
      <c r="B8" s="9"/>
      <c r="C8" s="13"/>
      <c r="D8" s="54"/>
      <c r="E8" s="55"/>
      <c r="F8" s="81"/>
      <c r="G8" s="9"/>
      <c r="H8" s="56"/>
      <c r="I8" s="55"/>
      <c r="J8" s="56"/>
      <c r="K8" s="55"/>
      <c r="L8" s="9"/>
      <c r="M8" s="56"/>
      <c r="N8" s="86" t="str">
        <f t="shared" si="0"/>
        <v/>
      </c>
      <c r="O8" s="86" t="str">
        <f>IF(D8="","",VLOOKUP(D8,所属コード!$C$1:$D$160,2,FALSE))</f>
        <v/>
      </c>
      <c r="P8" s="87" t="str">
        <f>IFERROR(VLOOKUP(G8,種目コード!$A$1:$B$35,2,FALSE),"")</f>
        <v/>
      </c>
      <c r="Q8" s="87" t="str">
        <f>IF(I8="","",(VLOOKUP(I8,種目コード!$A$1:$B$35,2,FALSE)))</f>
        <v/>
      </c>
      <c r="R8" s="87" t="str">
        <f>IF(L8="","",(VLOOKUP(L8,種目コード!$A$1:$B$35,2,FALSE)))</f>
        <v/>
      </c>
    </row>
    <row r="9" spans="1:18">
      <c r="A9" s="1">
        <v>7</v>
      </c>
      <c r="B9" s="9"/>
      <c r="C9" s="13"/>
      <c r="D9" s="54"/>
      <c r="E9" s="55"/>
      <c r="F9" s="81"/>
      <c r="G9" s="9"/>
      <c r="H9" s="56"/>
      <c r="I9" s="55"/>
      <c r="J9" s="56"/>
      <c r="K9" s="55"/>
      <c r="L9" s="9"/>
      <c r="M9" s="56"/>
      <c r="N9" s="86" t="str">
        <f t="shared" si="0"/>
        <v/>
      </c>
      <c r="O9" s="86" t="str">
        <f>IF(D9="","",VLOOKUP(D9,所属コード!$C$1:$D$160,2,FALSE))</f>
        <v/>
      </c>
      <c r="P9" s="87" t="str">
        <f>IFERROR(VLOOKUP(G9,種目コード!$A$1:$B$35,2,FALSE),"")</f>
        <v/>
      </c>
      <c r="Q9" s="87" t="str">
        <f>IF(I9="","",(VLOOKUP(I9,種目コード!$A$1:$B$35,2,FALSE)))</f>
        <v/>
      </c>
      <c r="R9" s="87" t="str">
        <f>IF(L9="","",(VLOOKUP(L9,種目コード!$A$1:$B$35,2,FALSE)))</f>
        <v/>
      </c>
    </row>
    <row r="10" spans="1:18">
      <c r="A10" s="1">
        <v>8</v>
      </c>
      <c r="B10" s="9"/>
      <c r="C10" s="9"/>
      <c r="D10" s="54"/>
      <c r="E10" s="55"/>
      <c r="F10" s="82"/>
      <c r="G10" s="9"/>
      <c r="H10" s="56"/>
      <c r="I10" s="55"/>
      <c r="J10" s="56"/>
      <c r="K10" s="55"/>
      <c r="L10" s="9"/>
      <c r="M10" s="56"/>
      <c r="N10" s="86" t="str">
        <f t="shared" si="0"/>
        <v/>
      </c>
      <c r="O10" s="86" t="str">
        <f>IF(D10="","",VLOOKUP(D10,所属コード!$C$1:$D$160,2,FALSE))</f>
        <v/>
      </c>
      <c r="P10" s="87" t="str">
        <f>IFERROR(VLOOKUP(G10,種目コード!$A$1:$B$35,2,FALSE),"")</f>
        <v/>
      </c>
      <c r="Q10" s="87" t="str">
        <f>IF(I10="","",(VLOOKUP(I10,種目コード!$A$1:$B$35,2,FALSE)))</f>
        <v/>
      </c>
      <c r="R10" s="87" t="str">
        <f>IF(L10="","",(VLOOKUP(L10,種目コード!$A$1:$B$35,2,FALSE)))</f>
        <v/>
      </c>
    </row>
    <row r="11" spans="1:18">
      <c r="A11" s="1">
        <v>9</v>
      </c>
      <c r="B11" s="9"/>
      <c r="C11" s="9"/>
      <c r="D11" s="54"/>
      <c r="E11" s="55"/>
      <c r="F11" s="82"/>
      <c r="G11" s="9"/>
      <c r="H11" s="56"/>
      <c r="I11" s="55"/>
      <c r="J11" s="56"/>
      <c r="K11" s="55"/>
      <c r="L11" s="9"/>
      <c r="M11" s="56"/>
      <c r="N11" s="86" t="str">
        <f t="shared" si="0"/>
        <v/>
      </c>
      <c r="O11" s="86" t="str">
        <f>IF(D11="","",VLOOKUP(D11,所属コード!$C$1:$D$160,2,FALSE))</f>
        <v/>
      </c>
      <c r="P11" s="87" t="str">
        <f>IFERROR(VLOOKUP(G11,種目コード!$A$1:$B$35,2,FALSE),"")</f>
        <v/>
      </c>
      <c r="Q11" s="87" t="str">
        <f>IF(I11="","",(VLOOKUP(I11,種目コード!$A$1:$B$35,2,FALSE)))</f>
        <v/>
      </c>
      <c r="R11" s="87" t="str">
        <f>IF(L11="","",(VLOOKUP(L11,種目コード!$A$1:$B$35,2,FALSE)))</f>
        <v/>
      </c>
    </row>
    <row r="12" spans="1:18">
      <c r="A12" s="1">
        <v>10</v>
      </c>
      <c r="B12" s="9"/>
      <c r="C12" s="9"/>
      <c r="D12" s="54"/>
      <c r="E12" s="55"/>
      <c r="F12" s="82"/>
      <c r="G12" s="9"/>
      <c r="H12" s="56"/>
      <c r="I12" s="55"/>
      <c r="J12" s="56"/>
      <c r="K12" s="55"/>
      <c r="L12" s="9"/>
      <c r="M12" s="56"/>
      <c r="N12" s="86" t="str">
        <f t="shared" si="0"/>
        <v/>
      </c>
      <c r="O12" s="86" t="str">
        <f>IF(D12="","",VLOOKUP(D12,所属コード!$C$1:$D$160,2,FALSE))</f>
        <v/>
      </c>
      <c r="P12" s="87" t="str">
        <f>IFERROR(VLOOKUP(G12,種目コード!$A$1:$B$35,2,FALSE),"")</f>
        <v/>
      </c>
      <c r="Q12" s="87" t="str">
        <f>IF(I12="","",(VLOOKUP(I12,種目コード!$A$1:$B$35,2,FALSE)))</f>
        <v/>
      </c>
      <c r="R12" s="87" t="str">
        <f>IF(L12="","",(VLOOKUP(L12,種目コード!$A$1:$B$35,2,FALSE)))</f>
        <v/>
      </c>
    </row>
    <row r="13" spans="1:18">
      <c r="A13" s="1">
        <v>11</v>
      </c>
      <c r="B13" s="9"/>
      <c r="C13" s="9"/>
      <c r="D13" s="54"/>
      <c r="E13" s="55"/>
      <c r="F13" s="82"/>
      <c r="G13" s="9"/>
      <c r="H13" s="56"/>
      <c r="I13" s="55"/>
      <c r="J13" s="56"/>
      <c r="K13" s="55"/>
      <c r="L13" s="9"/>
      <c r="M13" s="56"/>
      <c r="N13" s="86" t="str">
        <f t="shared" si="0"/>
        <v/>
      </c>
      <c r="O13" s="86" t="str">
        <f>IF(D13="","",VLOOKUP(D13,所属コード!$C$1:$D$160,2,FALSE))</f>
        <v/>
      </c>
      <c r="P13" s="87" t="str">
        <f>IFERROR(VLOOKUP(G13,種目コード!$A$1:$B$35,2,FALSE),"")</f>
        <v/>
      </c>
      <c r="Q13" s="87" t="str">
        <f>IF(I13="","",(VLOOKUP(I13,種目コード!$A$1:$B$35,2,FALSE)))</f>
        <v/>
      </c>
      <c r="R13" s="87" t="str">
        <f>IF(L13="","",(VLOOKUP(L13,種目コード!$A$1:$B$35,2,FALSE)))</f>
        <v/>
      </c>
    </row>
    <row r="14" spans="1:18">
      <c r="A14" s="1">
        <v>12</v>
      </c>
      <c r="B14" s="9"/>
      <c r="C14" s="9"/>
      <c r="D14" s="54"/>
      <c r="E14" s="55"/>
      <c r="F14" s="82"/>
      <c r="G14" s="9"/>
      <c r="H14" s="56"/>
      <c r="I14" s="55"/>
      <c r="J14" s="56"/>
      <c r="K14" s="55"/>
      <c r="L14" s="9"/>
      <c r="M14" s="56"/>
      <c r="N14" s="86" t="str">
        <f t="shared" si="0"/>
        <v/>
      </c>
      <c r="O14" s="86" t="str">
        <f>IF(D14="","",VLOOKUP(D14,所属コード!$C$1:$D$160,2,FALSE))</f>
        <v/>
      </c>
      <c r="P14" s="87" t="str">
        <f>IFERROR(VLOOKUP(G14,種目コード!$A$1:$B$35,2,FALSE),"")</f>
        <v/>
      </c>
      <c r="Q14" s="87" t="str">
        <f>IF(I14="","",(VLOOKUP(I14,種目コード!$A$1:$B$35,2,FALSE)))</f>
        <v/>
      </c>
      <c r="R14" s="87" t="str">
        <f>IF(L14="","",(VLOOKUP(L14,種目コード!$A$1:$B$35,2,FALSE)))</f>
        <v/>
      </c>
    </row>
    <row r="15" spans="1:18">
      <c r="A15" s="1">
        <v>13</v>
      </c>
      <c r="B15" s="9"/>
      <c r="C15" s="9"/>
      <c r="D15" s="54"/>
      <c r="E15" s="55"/>
      <c r="F15" s="82"/>
      <c r="G15" s="9"/>
      <c r="H15" s="56"/>
      <c r="I15" s="55"/>
      <c r="J15" s="56"/>
      <c r="K15" s="55"/>
      <c r="L15" s="9"/>
      <c r="M15" s="56"/>
      <c r="N15" s="86" t="str">
        <f t="shared" si="0"/>
        <v/>
      </c>
      <c r="O15" s="86" t="str">
        <f>IF(D15="","",VLOOKUP(D15,所属コード!$C$1:$D$160,2,FALSE))</f>
        <v/>
      </c>
      <c r="P15" s="87" t="str">
        <f>IFERROR(VLOOKUP(G15,種目コード!$A$1:$B$35,2,FALSE),"")</f>
        <v/>
      </c>
      <c r="Q15" s="87" t="str">
        <f>IF(I15="","",(VLOOKUP(I15,種目コード!$A$1:$B$35,2,FALSE)))</f>
        <v/>
      </c>
      <c r="R15" s="87" t="str">
        <f>IF(L15="","",(VLOOKUP(L15,種目コード!$A$1:$B$35,2,FALSE)))</f>
        <v/>
      </c>
    </row>
    <row r="16" spans="1:18">
      <c r="A16" s="1">
        <v>14</v>
      </c>
      <c r="B16" s="9"/>
      <c r="C16" s="9"/>
      <c r="D16" s="54"/>
      <c r="E16" s="55"/>
      <c r="F16" s="82"/>
      <c r="G16" s="9"/>
      <c r="H16" s="56"/>
      <c r="I16" s="55"/>
      <c r="J16" s="56"/>
      <c r="K16" s="55"/>
      <c r="L16" s="9"/>
      <c r="M16" s="56"/>
      <c r="N16" s="86" t="str">
        <f t="shared" si="0"/>
        <v/>
      </c>
      <c r="O16" s="86" t="str">
        <f>IF(D16="","",VLOOKUP(D16,所属コード!$C$1:$D$160,2,FALSE))</f>
        <v/>
      </c>
      <c r="P16" s="87" t="str">
        <f>IFERROR(VLOOKUP(G16,種目コード!$A$1:$B$35,2,FALSE),"")</f>
        <v/>
      </c>
      <c r="Q16" s="87" t="str">
        <f>IF(I16="","",(VLOOKUP(I16,種目コード!$A$1:$B$35,2,FALSE)))</f>
        <v/>
      </c>
      <c r="R16" s="87" t="str">
        <f>IF(L16="","",(VLOOKUP(L16,種目コード!$A$1:$B$35,2,FALSE)))</f>
        <v/>
      </c>
    </row>
    <row r="17" spans="1:18">
      <c r="A17" s="1">
        <v>15</v>
      </c>
      <c r="B17" s="9"/>
      <c r="C17" s="9"/>
      <c r="D17" s="54"/>
      <c r="E17" s="55"/>
      <c r="F17" s="82"/>
      <c r="G17" s="9"/>
      <c r="H17" s="56"/>
      <c r="I17" s="55"/>
      <c r="J17" s="56"/>
      <c r="K17" s="55"/>
      <c r="L17" s="9"/>
      <c r="M17" s="56"/>
      <c r="N17" s="86" t="str">
        <f t="shared" si="0"/>
        <v/>
      </c>
      <c r="O17" s="86" t="str">
        <f>IF(D17="","",VLOOKUP(D17,所属コード!$C$1:$D$160,2,FALSE))</f>
        <v/>
      </c>
      <c r="P17" s="87" t="str">
        <f>IFERROR(VLOOKUP(G17,種目コード!$A$1:$B$35,2,FALSE),"")</f>
        <v/>
      </c>
      <c r="Q17" s="87" t="str">
        <f>IF(I17="","",(VLOOKUP(I17,種目コード!$A$1:$B$35,2,FALSE)))</f>
        <v/>
      </c>
      <c r="R17" s="87" t="str">
        <f>IF(L17="","",(VLOOKUP(L17,種目コード!$A$1:$B$35,2,FALSE)))</f>
        <v/>
      </c>
    </row>
    <row r="18" spans="1:18">
      <c r="A18" s="1">
        <v>16</v>
      </c>
      <c r="B18" s="9"/>
      <c r="C18" s="9"/>
      <c r="D18" s="57"/>
      <c r="E18" s="55"/>
      <c r="F18" s="82"/>
      <c r="G18" s="9"/>
      <c r="H18" s="56"/>
      <c r="I18" s="55"/>
      <c r="J18" s="56"/>
      <c r="K18" s="55"/>
      <c r="L18" s="9"/>
      <c r="M18" s="56"/>
      <c r="N18" s="86" t="str">
        <f t="shared" si="0"/>
        <v/>
      </c>
      <c r="O18" s="86" t="str">
        <f>IF(D18="","",VLOOKUP(D18,所属コード!$C$1:$D$160,2,FALSE))</f>
        <v/>
      </c>
      <c r="P18" s="87" t="str">
        <f>IFERROR(VLOOKUP(G18,種目コード!$A$1:$B$35,2,FALSE),"")</f>
        <v/>
      </c>
      <c r="Q18" s="87" t="str">
        <f>IF(I18="","",(VLOOKUP(I18,種目コード!$A$1:$B$35,2,FALSE)))</f>
        <v/>
      </c>
      <c r="R18" s="87" t="str">
        <f>IF(L18="","",(VLOOKUP(L18,種目コード!$A$1:$B$35,2,FALSE)))</f>
        <v/>
      </c>
    </row>
    <row r="19" spans="1:18">
      <c r="A19" s="1">
        <v>17</v>
      </c>
      <c r="B19" s="9"/>
      <c r="C19" s="9"/>
      <c r="D19" s="57"/>
      <c r="E19" s="55"/>
      <c r="F19" s="82"/>
      <c r="G19" s="9"/>
      <c r="H19" s="56"/>
      <c r="I19" s="55"/>
      <c r="J19" s="56"/>
      <c r="K19" s="55"/>
      <c r="L19" s="9"/>
      <c r="M19" s="56"/>
      <c r="N19" s="86" t="str">
        <f t="shared" si="0"/>
        <v/>
      </c>
      <c r="O19" s="86" t="str">
        <f>IF(D19="","",VLOOKUP(D19,所属コード!$C$1:$D$160,2,FALSE))</f>
        <v/>
      </c>
      <c r="P19" s="87" t="str">
        <f>IFERROR(VLOOKUP(G19,種目コード!$A$1:$B$35,2,FALSE),"")</f>
        <v/>
      </c>
      <c r="Q19" s="87" t="str">
        <f>IF(I19="","",(VLOOKUP(I19,種目コード!$A$1:$B$35,2,FALSE)))</f>
        <v/>
      </c>
      <c r="R19" s="87" t="str">
        <f>IF(L19="","",(VLOOKUP(L19,種目コード!$A$1:$B$35,2,FALSE)))</f>
        <v/>
      </c>
    </row>
    <row r="20" spans="1:18">
      <c r="A20" s="1">
        <v>18</v>
      </c>
      <c r="B20" s="9"/>
      <c r="C20" s="9"/>
      <c r="D20" s="57"/>
      <c r="E20" s="55"/>
      <c r="F20" s="82"/>
      <c r="G20" s="9"/>
      <c r="H20" s="56"/>
      <c r="I20" s="55"/>
      <c r="J20" s="56"/>
      <c r="K20" s="55"/>
      <c r="L20" s="9"/>
      <c r="M20" s="56"/>
      <c r="N20" s="86" t="str">
        <f t="shared" si="0"/>
        <v/>
      </c>
      <c r="O20" s="86" t="str">
        <f>IF(D20="","",VLOOKUP(D20,所属コード!$C$1:$D$160,2,FALSE))</f>
        <v/>
      </c>
      <c r="P20" s="87" t="str">
        <f>IFERROR(VLOOKUP(G20,種目コード!$A$1:$B$35,2,FALSE),"")</f>
        <v/>
      </c>
      <c r="Q20" s="87" t="str">
        <f>IF(I20="","",(VLOOKUP(I20,種目コード!$A$1:$B$35,2,FALSE)))</f>
        <v/>
      </c>
      <c r="R20" s="87" t="str">
        <f>IF(L20="","",(VLOOKUP(L20,種目コード!$A$1:$B$35,2,FALSE)))</f>
        <v/>
      </c>
    </row>
    <row r="21" spans="1:18">
      <c r="A21" s="1">
        <v>19</v>
      </c>
      <c r="B21" s="9"/>
      <c r="C21" s="9"/>
      <c r="D21" s="57"/>
      <c r="E21" s="55"/>
      <c r="F21" s="82"/>
      <c r="G21" s="9"/>
      <c r="H21" s="56"/>
      <c r="I21" s="55"/>
      <c r="J21" s="56"/>
      <c r="K21" s="55"/>
      <c r="L21" s="9"/>
      <c r="M21" s="56"/>
      <c r="N21" s="86" t="str">
        <f t="shared" si="0"/>
        <v/>
      </c>
      <c r="O21" s="86" t="str">
        <f>IF(D21="","",VLOOKUP(D21,所属コード!$C$1:$D$160,2,FALSE))</f>
        <v/>
      </c>
      <c r="P21" s="87" t="str">
        <f>IFERROR(VLOOKUP(G21,種目コード!$A$1:$B$35,2,FALSE),"")</f>
        <v/>
      </c>
      <c r="Q21" s="87" t="str">
        <f>IF(I21="","",(VLOOKUP(I21,種目コード!$A$1:$B$35,2,FALSE)))</f>
        <v/>
      </c>
      <c r="R21" s="87" t="str">
        <f>IF(L21="","",(VLOOKUP(L21,種目コード!$A$1:$B$35,2,FALSE)))</f>
        <v/>
      </c>
    </row>
    <row r="22" spans="1:18">
      <c r="A22" s="1">
        <v>20</v>
      </c>
      <c r="B22" s="9"/>
      <c r="C22" s="9"/>
      <c r="D22" s="57"/>
      <c r="E22" s="55"/>
      <c r="F22" s="82"/>
      <c r="G22" s="9"/>
      <c r="H22" s="56"/>
      <c r="I22" s="55"/>
      <c r="J22" s="56"/>
      <c r="K22" s="55"/>
      <c r="L22" s="9"/>
      <c r="M22" s="56"/>
      <c r="N22" s="86" t="str">
        <f t="shared" si="0"/>
        <v/>
      </c>
      <c r="O22" s="86" t="str">
        <f>IF(D22="","",VLOOKUP(D22,所属コード!$C$1:$D$160,2,FALSE))</f>
        <v/>
      </c>
      <c r="P22" s="87" t="str">
        <f>IFERROR(VLOOKUP(G22,種目コード!$A$1:$B$35,2,FALSE),"")</f>
        <v/>
      </c>
      <c r="Q22" s="87" t="str">
        <f>IF(I22="","",(VLOOKUP(I22,種目コード!$A$1:$B$35,2,FALSE)))</f>
        <v/>
      </c>
      <c r="R22" s="87" t="str">
        <f>IF(L22="","",(VLOOKUP(L22,種目コード!$A$1:$B$35,2,FALSE)))</f>
        <v/>
      </c>
    </row>
    <row r="23" spans="1:18">
      <c r="A23" s="1">
        <v>21</v>
      </c>
      <c r="B23" s="9"/>
      <c r="C23" s="9"/>
      <c r="D23" s="57"/>
      <c r="E23" s="55"/>
      <c r="F23" s="82"/>
      <c r="G23" s="9"/>
      <c r="H23" s="56"/>
      <c r="I23" s="55"/>
      <c r="J23" s="56"/>
      <c r="K23" s="55"/>
      <c r="L23" s="9"/>
      <c r="M23" s="56"/>
      <c r="N23" s="86" t="str">
        <f t="shared" si="0"/>
        <v/>
      </c>
      <c r="O23" s="86" t="str">
        <f>IF(D23="","",VLOOKUP(D23,所属コード!$C$1:$D$160,2,FALSE))</f>
        <v/>
      </c>
      <c r="P23" s="87" t="str">
        <f>IFERROR(VLOOKUP(G23,種目コード!$A$1:$B$35,2,FALSE),"")</f>
        <v/>
      </c>
      <c r="Q23" s="87" t="str">
        <f>IF(I23="","",(VLOOKUP(I23,種目コード!$A$1:$B$35,2,FALSE)))</f>
        <v/>
      </c>
      <c r="R23" s="87" t="str">
        <f>IF(L23="","",(VLOOKUP(L23,種目コード!$A$1:$B$35,2,FALSE)))</f>
        <v/>
      </c>
    </row>
    <row r="24" spans="1:18">
      <c r="A24" s="1">
        <v>22</v>
      </c>
      <c r="B24" s="9"/>
      <c r="C24" s="9"/>
      <c r="D24" s="57"/>
      <c r="E24" s="55"/>
      <c r="F24" s="82"/>
      <c r="G24" s="9"/>
      <c r="H24" s="56"/>
      <c r="I24" s="55"/>
      <c r="J24" s="56"/>
      <c r="K24" s="55"/>
      <c r="L24" s="9"/>
      <c r="M24" s="56"/>
      <c r="N24" s="86" t="str">
        <f t="shared" si="0"/>
        <v/>
      </c>
      <c r="O24" s="86" t="str">
        <f>IF(D24="","",VLOOKUP(D24,所属コード!$C$1:$D$160,2,FALSE))</f>
        <v/>
      </c>
      <c r="P24" s="87" t="str">
        <f>IFERROR(VLOOKUP(G24,種目コード!$A$1:$B$35,2,FALSE),"")</f>
        <v/>
      </c>
      <c r="Q24" s="87" t="str">
        <f>IF(I24="","",(VLOOKUP(I24,種目コード!$A$1:$B$35,2,FALSE)))</f>
        <v/>
      </c>
      <c r="R24" s="87" t="str">
        <f>IF(L24="","",(VLOOKUP(L24,種目コード!$A$1:$B$35,2,FALSE)))</f>
        <v/>
      </c>
    </row>
    <row r="25" spans="1:18">
      <c r="A25" s="1">
        <v>23</v>
      </c>
      <c r="B25" s="9"/>
      <c r="C25" s="9"/>
      <c r="D25" s="57"/>
      <c r="E25" s="55"/>
      <c r="F25" s="82"/>
      <c r="G25" s="9"/>
      <c r="H25" s="56"/>
      <c r="I25" s="55"/>
      <c r="J25" s="56"/>
      <c r="K25" s="55"/>
      <c r="L25" s="9"/>
      <c r="M25" s="56"/>
      <c r="N25" s="86" t="str">
        <f t="shared" si="0"/>
        <v/>
      </c>
      <c r="O25" s="86" t="str">
        <f>IF(D25="","",VLOOKUP(D25,所属コード!$C$1:$D$160,2,FALSE))</f>
        <v/>
      </c>
      <c r="P25" s="87" t="str">
        <f>IFERROR(VLOOKUP(G25,種目コード!$A$1:$B$35,2,FALSE),"")</f>
        <v/>
      </c>
      <c r="Q25" s="87" t="str">
        <f>IF(I25="","",(VLOOKUP(I25,種目コード!$A$1:$B$35,2,FALSE)))</f>
        <v/>
      </c>
      <c r="R25" s="87" t="str">
        <f>IF(L25="","",(VLOOKUP(L25,種目コード!$A$1:$B$35,2,FALSE)))</f>
        <v/>
      </c>
    </row>
    <row r="26" spans="1:18">
      <c r="A26" s="1">
        <v>24</v>
      </c>
      <c r="B26" s="9"/>
      <c r="C26" s="9"/>
      <c r="D26" s="57"/>
      <c r="E26" s="55"/>
      <c r="F26" s="82"/>
      <c r="G26" s="9"/>
      <c r="H26" s="56"/>
      <c r="I26" s="55"/>
      <c r="J26" s="56"/>
      <c r="K26" s="55"/>
      <c r="L26" s="9"/>
      <c r="M26" s="56"/>
      <c r="N26" s="86" t="str">
        <f t="shared" si="0"/>
        <v/>
      </c>
      <c r="O26" s="86" t="str">
        <f>IF(D26="","",VLOOKUP(D26,所属コード!$C$1:$D$160,2,FALSE))</f>
        <v/>
      </c>
      <c r="P26" s="87" t="str">
        <f>IFERROR(VLOOKUP(G26,種目コード!$A$1:$B$35,2,FALSE),"")</f>
        <v/>
      </c>
      <c r="Q26" s="87" t="str">
        <f>IF(I26="","",(VLOOKUP(I26,種目コード!$A$1:$B$35,2,FALSE)))</f>
        <v/>
      </c>
      <c r="R26" s="87" t="str">
        <f>IF(L26="","",(VLOOKUP(L26,種目コード!$A$1:$B$35,2,FALSE)))</f>
        <v/>
      </c>
    </row>
    <row r="27" spans="1:18">
      <c r="A27" s="1">
        <v>25</v>
      </c>
      <c r="B27" s="9"/>
      <c r="C27" s="9"/>
      <c r="D27" s="57"/>
      <c r="E27" s="55"/>
      <c r="F27" s="82"/>
      <c r="G27" s="9"/>
      <c r="H27" s="56"/>
      <c r="I27" s="55"/>
      <c r="J27" s="56"/>
      <c r="K27" s="55"/>
      <c r="L27" s="9"/>
      <c r="M27" s="56"/>
      <c r="N27" s="86" t="str">
        <f t="shared" si="0"/>
        <v/>
      </c>
      <c r="O27" s="86" t="str">
        <f>IF(D27="","",VLOOKUP(D27,所属コード!$C$1:$D$160,2,FALSE))</f>
        <v/>
      </c>
      <c r="P27" s="87" t="str">
        <f>IFERROR(VLOOKUP(G27,種目コード!$A$1:$B$35,2,FALSE),"")</f>
        <v/>
      </c>
      <c r="Q27" s="87" t="str">
        <f>IF(I27="","",(VLOOKUP(I27,種目コード!$A$1:$B$35,2,FALSE)))</f>
        <v/>
      </c>
      <c r="R27" s="87" t="str">
        <f>IF(L27="","",(VLOOKUP(L27,種目コード!$A$1:$B$35,2,FALSE)))</f>
        <v/>
      </c>
    </row>
    <row r="28" spans="1:18">
      <c r="A28" s="1">
        <v>26</v>
      </c>
      <c r="B28" s="9"/>
      <c r="C28" s="9"/>
      <c r="D28" s="57"/>
      <c r="E28" s="55"/>
      <c r="F28" s="82"/>
      <c r="G28" s="9"/>
      <c r="H28" s="56"/>
      <c r="I28" s="55"/>
      <c r="J28" s="56"/>
      <c r="K28" s="55"/>
      <c r="L28" s="9"/>
      <c r="M28" s="56"/>
      <c r="N28" s="86" t="str">
        <f t="shared" si="0"/>
        <v/>
      </c>
      <c r="O28" s="86" t="str">
        <f>IF(D28="","",VLOOKUP(D28,所属コード!$C$1:$D$160,2,FALSE))</f>
        <v/>
      </c>
      <c r="P28" s="87" t="str">
        <f>IFERROR(VLOOKUP(G28,種目コード!$A$1:$B$35,2,FALSE),"")</f>
        <v/>
      </c>
      <c r="Q28" s="87" t="str">
        <f>IF(I28="","",(VLOOKUP(I28,種目コード!$A$1:$B$35,2,FALSE)))</f>
        <v/>
      </c>
      <c r="R28" s="87" t="str">
        <f>IF(L28="","",(VLOOKUP(L28,種目コード!$A$1:$B$35,2,FALSE)))</f>
        <v/>
      </c>
    </row>
    <row r="29" spans="1:18">
      <c r="A29" s="1">
        <v>27</v>
      </c>
      <c r="B29" s="9"/>
      <c r="C29" s="9"/>
      <c r="D29" s="57"/>
      <c r="E29" s="55"/>
      <c r="F29" s="82"/>
      <c r="G29" s="9"/>
      <c r="H29" s="56"/>
      <c r="I29" s="55"/>
      <c r="J29" s="56"/>
      <c r="K29" s="55"/>
      <c r="L29" s="9"/>
      <c r="M29" s="56"/>
      <c r="N29" s="86" t="str">
        <f t="shared" si="0"/>
        <v/>
      </c>
      <c r="O29" s="86" t="str">
        <f>IF(D29="","",VLOOKUP(D29,所属コード!$C$1:$D$160,2,FALSE))</f>
        <v/>
      </c>
      <c r="P29" s="87" t="str">
        <f>IFERROR(VLOOKUP(G29,種目コード!$A$1:$B$35,2,FALSE),"")</f>
        <v/>
      </c>
      <c r="Q29" s="87" t="str">
        <f>IF(I29="","",(VLOOKUP(I29,種目コード!$A$1:$B$35,2,FALSE)))</f>
        <v/>
      </c>
      <c r="R29" s="87" t="str">
        <f>IF(L29="","",(VLOOKUP(L29,種目コード!$A$1:$B$35,2,FALSE)))</f>
        <v/>
      </c>
    </row>
    <row r="30" spans="1:18">
      <c r="A30" s="1">
        <v>28</v>
      </c>
      <c r="B30" s="9"/>
      <c r="C30" s="9"/>
      <c r="D30" s="57"/>
      <c r="E30" s="55"/>
      <c r="F30" s="82"/>
      <c r="G30" s="9"/>
      <c r="H30" s="56"/>
      <c r="I30" s="55"/>
      <c r="J30" s="56"/>
      <c r="K30" s="55"/>
      <c r="L30" s="9"/>
      <c r="M30" s="56"/>
      <c r="N30" s="86" t="str">
        <f t="shared" si="0"/>
        <v/>
      </c>
      <c r="O30" s="86" t="str">
        <f>IF(D30="","",VLOOKUP(D30,所属コード!$C$1:$D$160,2,FALSE))</f>
        <v/>
      </c>
      <c r="P30" s="87" t="str">
        <f>IFERROR(VLOOKUP(G30,種目コード!$A$1:$B$35,2,FALSE),"")</f>
        <v/>
      </c>
      <c r="Q30" s="87" t="str">
        <f>IF(I30="","",(VLOOKUP(I30,種目コード!$A$1:$B$35,2,FALSE)))</f>
        <v/>
      </c>
      <c r="R30" s="87" t="str">
        <f>IF(L30="","",(VLOOKUP(L30,種目コード!$A$1:$B$35,2,FALSE)))</f>
        <v/>
      </c>
    </row>
    <row r="31" spans="1:18">
      <c r="A31" s="1">
        <v>29</v>
      </c>
      <c r="B31" s="9"/>
      <c r="C31" s="9"/>
      <c r="D31" s="57"/>
      <c r="E31" s="55"/>
      <c r="F31" s="82"/>
      <c r="G31" s="9"/>
      <c r="H31" s="56"/>
      <c r="I31" s="55"/>
      <c r="J31" s="56"/>
      <c r="K31" s="55"/>
      <c r="L31" s="9"/>
      <c r="M31" s="56"/>
      <c r="N31" s="86" t="str">
        <f t="shared" si="0"/>
        <v/>
      </c>
      <c r="O31" s="86" t="str">
        <f>IF(D31="","",VLOOKUP(D31,所属コード!$C$1:$D$160,2,FALSE))</f>
        <v/>
      </c>
      <c r="P31" s="87" t="str">
        <f>IFERROR(VLOOKUP(G31,種目コード!$A$1:$B$35,2,FALSE),"")</f>
        <v/>
      </c>
      <c r="Q31" s="87" t="str">
        <f>IF(I31="","",(VLOOKUP(I31,種目コード!$A$1:$B$35,2,FALSE)))</f>
        <v/>
      </c>
      <c r="R31" s="87" t="str">
        <f>IF(L31="","",(VLOOKUP(L31,種目コード!$A$1:$B$35,2,FALSE)))</f>
        <v/>
      </c>
    </row>
    <row r="32" spans="1:18">
      <c r="A32" s="1">
        <v>30</v>
      </c>
      <c r="B32" s="9"/>
      <c r="C32" s="9"/>
      <c r="D32" s="57"/>
      <c r="E32" s="55"/>
      <c r="F32" s="82"/>
      <c r="G32" s="9"/>
      <c r="H32" s="56"/>
      <c r="I32" s="55"/>
      <c r="J32" s="56"/>
      <c r="K32" s="55"/>
      <c r="L32" s="9"/>
      <c r="M32" s="56"/>
      <c r="N32" s="86" t="str">
        <f t="shared" si="0"/>
        <v/>
      </c>
      <c r="O32" s="86" t="str">
        <f>IF(D32="","",VLOOKUP(D32,所属コード!$C$1:$D$160,2,FALSE))</f>
        <v/>
      </c>
      <c r="P32" s="87" t="str">
        <f>IFERROR(VLOOKUP(G32,種目コード!$A$1:$B$35,2,FALSE),"")</f>
        <v/>
      </c>
      <c r="Q32" s="87" t="str">
        <f>IF(I32="","",(VLOOKUP(I32,種目コード!$A$1:$B$35,2,FALSE)))</f>
        <v/>
      </c>
      <c r="R32" s="87" t="str">
        <f>IF(L32="","",(VLOOKUP(L32,種目コード!$A$1:$B$35,2,FALSE)))</f>
        <v/>
      </c>
    </row>
    <row r="33" spans="1:18">
      <c r="A33" s="1">
        <v>31</v>
      </c>
      <c r="B33" s="9"/>
      <c r="C33" s="9"/>
      <c r="D33" s="57"/>
      <c r="E33" s="55"/>
      <c r="F33" s="82"/>
      <c r="G33" s="9"/>
      <c r="H33" s="56"/>
      <c r="I33" s="55"/>
      <c r="J33" s="56"/>
      <c r="K33" s="55"/>
      <c r="L33" s="9"/>
      <c r="M33" s="56"/>
      <c r="N33" s="86" t="str">
        <f t="shared" si="0"/>
        <v/>
      </c>
      <c r="O33" s="86" t="str">
        <f>IF(D33="","",VLOOKUP(D33,所属コード!$C$1:$D$160,2,FALSE))</f>
        <v/>
      </c>
      <c r="P33" s="87" t="str">
        <f>IFERROR(VLOOKUP(G33,種目コード!$A$1:$B$35,2,FALSE),"")</f>
        <v/>
      </c>
      <c r="Q33" s="87" t="str">
        <f>IF(I33="","",(VLOOKUP(I33,種目コード!$A$1:$B$35,2,FALSE)))</f>
        <v/>
      </c>
      <c r="R33" s="87" t="str">
        <f>IF(L33="","",(VLOOKUP(L33,種目コード!$A$1:$B$35,2,FALSE)))</f>
        <v/>
      </c>
    </row>
    <row r="34" spans="1:18">
      <c r="A34" s="1">
        <v>32</v>
      </c>
      <c r="B34" s="9"/>
      <c r="C34" s="9"/>
      <c r="D34" s="57"/>
      <c r="E34" s="55"/>
      <c r="F34" s="82"/>
      <c r="G34" s="9"/>
      <c r="H34" s="56"/>
      <c r="I34" s="55"/>
      <c r="J34" s="56"/>
      <c r="K34" s="55"/>
      <c r="L34" s="9"/>
      <c r="M34" s="56"/>
      <c r="N34" s="86" t="str">
        <f t="shared" si="0"/>
        <v/>
      </c>
      <c r="O34" s="86" t="str">
        <f>IF(D34="","",VLOOKUP(D34,所属コード!$C$1:$D$160,2,FALSE))</f>
        <v/>
      </c>
      <c r="P34" s="87" t="str">
        <f>IFERROR(VLOOKUP(G34,種目コード!$A$1:$B$35,2,FALSE),"")</f>
        <v/>
      </c>
      <c r="Q34" s="87" t="str">
        <f>IF(I34="","",(VLOOKUP(I34,種目コード!$A$1:$B$35,2,FALSE)))</f>
        <v/>
      </c>
      <c r="R34" s="87" t="str">
        <f>IF(L34="","",(VLOOKUP(L34,種目コード!$A$1:$B$35,2,FALSE)))</f>
        <v/>
      </c>
    </row>
    <row r="35" spans="1:18">
      <c r="A35" s="1">
        <v>33</v>
      </c>
      <c r="B35" s="9"/>
      <c r="C35" s="9"/>
      <c r="D35" s="57"/>
      <c r="E35" s="55"/>
      <c r="F35" s="82"/>
      <c r="G35" s="9"/>
      <c r="H35" s="56"/>
      <c r="I35" s="55"/>
      <c r="J35" s="56"/>
      <c r="K35" s="55"/>
      <c r="L35" s="9"/>
      <c r="M35" s="56"/>
      <c r="N35" s="86" t="str">
        <f t="shared" si="0"/>
        <v/>
      </c>
      <c r="O35" s="86" t="str">
        <f>IF(D35="","",VLOOKUP(D35,所属コード!$C$1:$D$160,2,FALSE))</f>
        <v/>
      </c>
      <c r="P35" s="87" t="str">
        <f>IFERROR(VLOOKUP(G35,種目コード!$A$1:$B$35,2,FALSE),"")</f>
        <v/>
      </c>
      <c r="Q35" s="87" t="str">
        <f>IF(I35="","",(VLOOKUP(I35,種目コード!$A$1:$B$35,2,FALSE)))</f>
        <v/>
      </c>
      <c r="R35" s="87" t="str">
        <f>IF(L35="","",(VLOOKUP(L35,種目コード!$A$1:$B$35,2,FALSE)))</f>
        <v/>
      </c>
    </row>
    <row r="36" spans="1:18">
      <c r="A36" s="1">
        <v>34</v>
      </c>
      <c r="B36" s="9"/>
      <c r="C36" s="9"/>
      <c r="D36" s="57"/>
      <c r="E36" s="55"/>
      <c r="F36" s="82"/>
      <c r="G36" s="9"/>
      <c r="H36" s="56"/>
      <c r="I36" s="55"/>
      <c r="J36" s="56"/>
      <c r="K36" s="55"/>
      <c r="L36" s="9"/>
      <c r="M36" s="56"/>
      <c r="N36" s="86" t="str">
        <f t="shared" si="0"/>
        <v/>
      </c>
      <c r="O36" s="86" t="str">
        <f>IF(D36="","",VLOOKUP(D36,所属コード!$C$1:$D$160,2,FALSE))</f>
        <v/>
      </c>
      <c r="P36" s="87" t="str">
        <f>IFERROR(VLOOKUP(G36,種目コード!$A$1:$B$35,2,FALSE),"")</f>
        <v/>
      </c>
      <c r="Q36" s="87" t="str">
        <f>IF(I36="","",(VLOOKUP(I36,種目コード!$A$1:$B$35,2,FALSE)))</f>
        <v/>
      </c>
      <c r="R36" s="87" t="str">
        <f>IF(L36="","",(VLOOKUP(L36,種目コード!$A$1:$B$35,2,FALSE)))</f>
        <v/>
      </c>
    </row>
    <row r="37" spans="1:18">
      <c r="A37" s="1">
        <v>35</v>
      </c>
      <c r="B37" s="9"/>
      <c r="C37" s="9"/>
      <c r="D37" s="57"/>
      <c r="E37" s="55"/>
      <c r="F37" s="82"/>
      <c r="G37" s="9"/>
      <c r="H37" s="56"/>
      <c r="I37" s="55"/>
      <c r="J37" s="56"/>
      <c r="K37" s="55"/>
      <c r="L37" s="9"/>
      <c r="M37" s="56"/>
      <c r="N37" s="86" t="str">
        <f t="shared" si="0"/>
        <v/>
      </c>
      <c r="O37" s="86" t="str">
        <f>IF(D37="","",VLOOKUP(D37,所属コード!$C$1:$D$160,2,FALSE))</f>
        <v/>
      </c>
      <c r="P37" s="87" t="str">
        <f>IFERROR(VLOOKUP(G37,種目コード!$A$1:$B$35,2,FALSE),"")</f>
        <v/>
      </c>
      <c r="Q37" s="87" t="str">
        <f>IF(I37="","",(VLOOKUP(I37,種目コード!$A$1:$B$35,2,FALSE)))</f>
        <v/>
      </c>
      <c r="R37" s="87" t="str">
        <f>IF(L37="","",(VLOOKUP(L37,種目コード!$A$1:$B$35,2,FALSE)))</f>
        <v/>
      </c>
    </row>
    <row r="38" spans="1:18">
      <c r="A38" s="1">
        <v>36</v>
      </c>
      <c r="B38" s="9"/>
      <c r="C38" s="9"/>
      <c r="D38" s="57"/>
      <c r="E38" s="55"/>
      <c r="F38" s="82"/>
      <c r="G38" s="9"/>
      <c r="H38" s="56"/>
      <c r="I38" s="55"/>
      <c r="J38" s="56"/>
      <c r="K38" s="55"/>
      <c r="L38" s="9"/>
      <c r="M38" s="56"/>
      <c r="N38" s="86" t="str">
        <f t="shared" si="0"/>
        <v/>
      </c>
      <c r="O38" s="86" t="str">
        <f>IF(D38="","",VLOOKUP(D38,所属コード!$C$1:$D$160,2,FALSE))</f>
        <v/>
      </c>
      <c r="P38" s="87" t="str">
        <f>IFERROR(VLOOKUP(G38,種目コード!$A$1:$B$35,2,FALSE),"")</f>
        <v/>
      </c>
      <c r="Q38" s="87" t="str">
        <f>IF(I38="","",(VLOOKUP(I38,種目コード!$A$1:$B$35,2,FALSE)))</f>
        <v/>
      </c>
      <c r="R38" s="87" t="str">
        <f>IF(L38="","",(VLOOKUP(L38,種目コード!$A$1:$B$35,2,FALSE)))</f>
        <v/>
      </c>
    </row>
    <row r="39" spans="1:18">
      <c r="A39" s="1">
        <v>37</v>
      </c>
      <c r="B39" s="9"/>
      <c r="C39" s="9"/>
      <c r="D39" s="57"/>
      <c r="E39" s="55"/>
      <c r="F39" s="82"/>
      <c r="G39" s="9"/>
      <c r="H39" s="56"/>
      <c r="I39" s="55"/>
      <c r="J39" s="56"/>
      <c r="K39" s="55"/>
      <c r="L39" s="9"/>
      <c r="M39" s="56"/>
      <c r="N39" s="86" t="str">
        <f t="shared" si="0"/>
        <v/>
      </c>
      <c r="O39" s="86" t="str">
        <f>IF(D39="","",VLOOKUP(D39,所属コード!$C$1:$D$160,2,FALSE))</f>
        <v/>
      </c>
      <c r="P39" s="87" t="str">
        <f>IFERROR(VLOOKUP(G39,種目コード!$A$1:$B$35,2,FALSE),"")</f>
        <v/>
      </c>
      <c r="Q39" s="87" t="str">
        <f>IF(I39="","",(VLOOKUP(I39,種目コード!$A$1:$B$35,2,FALSE)))</f>
        <v/>
      </c>
      <c r="R39" s="87" t="str">
        <f>IF(L39="","",(VLOOKUP(L39,種目コード!$A$1:$B$35,2,FALSE)))</f>
        <v/>
      </c>
    </row>
    <row r="40" spans="1:18">
      <c r="A40" s="1">
        <v>38</v>
      </c>
      <c r="B40" s="9"/>
      <c r="C40" s="9"/>
      <c r="D40" s="57"/>
      <c r="E40" s="55"/>
      <c r="F40" s="82"/>
      <c r="G40" s="9"/>
      <c r="H40" s="56"/>
      <c r="I40" s="55"/>
      <c r="J40" s="56"/>
      <c r="K40" s="55"/>
      <c r="L40" s="9"/>
      <c r="M40" s="56"/>
      <c r="N40" s="86" t="str">
        <f t="shared" si="0"/>
        <v/>
      </c>
      <c r="O40" s="86" t="str">
        <f>IF(D40="","",VLOOKUP(D40,所属コード!$C$1:$D$160,2,FALSE))</f>
        <v/>
      </c>
      <c r="P40" s="87" t="str">
        <f>IFERROR(VLOOKUP(G40,種目コード!$A$1:$B$35,2,FALSE),"")</f>
        <v/>
      </c>
      <c r="Q40" s="87" t="str">
        <f>IF(I40="","",(VLOOKUP(I40,種目コード!$A$1:$B$35,2,FALSE)))</f>
        <v/>
      </c>
      <c r="R40" s="87" t="str">
        <f>IF(L40="","",(VLOOKUP(L40,種目コード!$A$1:$B$35,2,FALSE)))</f>
        <v/>
      </c>
    </row>
    <row r="41" spans="1:18">
      <c r="A41" s="1">
        <v>39</v>
      </c>
      <c r="B41" s="9"/>
      <c r="C41" s="9"/>
      <c r="D41" s="57"/>
      <c r="E41" s="55"/>
      <c r="F41" s="82"/>
      <c r="G41" s="9"/>
      <c r="H41" s="56"/>
      <c r="I41" s="55"/>
      <c r="J41" s="56"/>
      <c r="K41" s="55"/>
      <c r="L41" s="9"/>
      <c r="M41" s="56"/>
      <c r="N41" s="86" t="str">
        <f t="shared" si="0"/>
        <v/>
      </c>
      <c r="O41" s="86" t="str">
        <f>IF(D41="","",VLOOKUP(D41,所属コード!$C$1:$D$160,2,FALSE))</f>
        <v/>
      </c>
      <c r="P41" s="87" t="str">
        <f>IFERROR(VLOOKUP(G41,種目コード!$A$1:$B$35,2,FALSE),"")</f>
        <v/>
      </c>
      <c r="Q41" s="87" t="str">
        <f>IF(I41="","",(VLOOKUP(I41,種目コード!$A$1:$B$35,2,FALSE)))</f>
        <v/>
      </c>
      <c r="R41" s="87" t="str">
        <f>IF(L41="","",(VLOOKUP(L41,種目コード!$A$1:$B$35,2,FALSE)))</f>
        <v/>
      </c>
    </row>
    <row r="42" spans="1:18">
      <c r="A42" s="1">
        <v>40</v>
      </c>
      <c r="B42" s="9"/>
      <c r="C42" s="9"/>
      <c r="D42" s="57"/>
      <c r="E42" s="55"/>
      <c r="F42" s="82"/>
      <c r="G42" s="9"/>
      <c r="H42" s="56"/>
      <c r="I42" s="55"/>
      <c r="J42" s="56"/>
      <c r="K42" s="55"/>
      <c r="L42" s="9"/>
      <c r="M42" s="56"/>
      <c r="N42" s="86" t="str">
        <f t="shared" si="0"/>
        <v/>
      </c>
      <c r="O42" s="86" t="str">
        <f>IF(D42="","",VLOOKUP(D42,所属コード!$C$1:$D$160,2,FALSE))</f>
        <v/>
      </c>
      <c r="P42" s="87" t="str">
        <f>IFERROR(VLOOKUP(G42,種目コード!$A$1:$B$35,2,FALSE),"")</f>
        <v/>
      </c>
      <c r="Q42" s="87" t="str">
        <f>IF(I42="","",(VLOOKUP(I42,種目コード!$A$1:$B$35,2,FALSE)))</f>
        <v/>
      </c>
      <c r="R42" s="87" t="str">
        <f>IF(L42="","",(VLOOKUP(L42,種目コード!$A$1:$B$35,2,FALSE)))</f>
        <v/>
      </c>
    </row>
    <row r="43" spans="1:18">
      <c r="A43" s="1">
        <v>41</v>
      </c>
      <c r="B43" s="9"/>
      <c r="C43" s="9"/>
      <c r="D43" s="57"/>
      <c r="E43" s="55"/>
      <c r="F43" s="82"/>
      <c r="G43" s="9"/>
      <c r="H43" s="56"/>
      <c r="I43" s="55"/>
      <c r="J43" s="56"/>
      <c r="K43" s="55"/>
      <c r="L43" s="9"/>
      <c r="M43" s="56"/>
      <c r="N43" s="86" t="str">
        <f t="shared" si="0"/>
        <v/>
      </c>
      <c r="O43" s="86" t="str">
        <f>IF(D43="","",VLOOKUP(D43,所属コード!$C$1:$D$160,2,FALSE))</f>
        <v/>
      </c>
      <c r="P43" s="87" t="str">
        <f>IFERROR(VLOOKUP(G43,種目コード!$A$1:$B$35,2,FALSE),"")</f>
        <v/>
      </c>
      <c r="Q43" s="87" t="str">
        <f>IF(I43="","",(VLOOKUP(I43,種目コード!$A$1:$B$35,2,FALSE)))</f>
        <v/>
      </c>
      <c r="R43" s="87" t="str">
        <f>IF(L43="","",(VLOOKUP(L43,種目コード!$A$1:$B$35,2,FALSE)))</f>
        <v/>
      </c>
    </row>
    <row r="44" spans="1:18">
      <c r="A44" s="1">
        <v>42</v>
      </c>
      <c r="B44" s="9"/>
      <c r="C44" s="9"/>
      <c r="D44" s="57"/>
      <c r="E44" s="55"/>
      <c r="F44" s="82"/>
      <c r="G44" s="9"/>
      <c r="H44" s="56"/>
      <c r="I44" s="55"/>
      <c r="J44" s="56"/>
      <c r="K44" s="55"/>
      <c r="L44" s="9"/>
      <c r="M44" s="56"/>
      <c r="N44" s="86" t="str">
        <f t="shared" si="0"/>
        <v/>
      </c>
      <c r="O44" s="86" t="str">
        <f>IF(D44="","",VLOOKUP(D44,所属コード!$C$1:$D$160,2,FALSE))</f>
        <v/>
      </c>
      <c r="P44" s="87" t="str">
        <f>IFERROR(VLOOKUP(G44,種目コード!$A$1:$B$35,2,FALSE),"")</f>
        <v/>
      </c>
      <c r="Q44" s="87" t="str">
        <f>IF(I44="","",(VLOOKUP(I44,種目コード!$A$1:$B$35,2,FALSE)))</f>
        <v/>
      </c>
      <c r="R44" s="87" t="str">
        <f>IF(L44="","",(VLOOKUP(L44,種目コード!$A$1:$B$35,2,FALSE)))</f>
        <v/>
      </c>
    </row>
    <row r="45" spans="1:18">
      <c r="A45" s="1">
        <v>43</v>
      </c>
      <c r="B45" s="9"/>
      <c r="C45" s="9"/>
      <c r="D45" s="9"/>
      <c r="E45" s="55"/>
      <c r="F45" s="82"/>
      <c r="G45" s="9"/>
      <c r="H45" s="56"/>
      <c r="I45" s="55"/>
      <c r="J45" s="56"/>
      <c r="K45" s="55"/>
      <c r="L45" s="9"/>
      <c r="M45" s="56"/>
      <c r="N45" s="86" t="str">
        <f t="shared" si="0"/>
        <v/>
      </c>
      <c r="O45" s="86" t="str">
        <f>IF(D45="","",VLOOKUP(D45,所属コード!$C$1:$D$160,2,FALSE))</f>
        <v/>
      </c>
      <c r="P45" s="87" t="str">
        <f>IFERROR(VLOOKUP(G45,種目コード!$A$1:$B$35,2,FALSE),"")</f>
        <v/>
      </c>
      <c r="Q45" s="87" t="str">
        <f>IF(I45="","",(VLOOKUP(I45,種目コード!$A$1:$B$35,2,FALSE)))</f>
        <v/>
      </c>
      <c r="R45" s="87" t="str">
        <f>IF(L45="","",(VLOOKUP(L45,種目コード!$A$1:$B$35,2,FALSE)))</f>
        <v/>
      </c>
    </row>
    <row r="46" spans="1:18">
      <c r="A46" s="1">
        <v>44</v>
      </c>
      <c r="B46" s="9"/>
      <c r="C46" s="9"/>
      <c r="D46" s="9"/>
      <c r="E46" s="55"/>
      <c r="F46" s="82"/>
      <c r="G46" s="9"/>
      <c r="H46" s="56"/>
      <c r="I46" s="55"/>
      <c r="J46" s="56"/>
      <c r="K46" s="55"/>
      <c r="L46" s="9"/>
      <c r="M46" s="56"/>
      <c r="N46" s="86" t="str">
        <f t="shared" si="0"/>
        <v/>
      </c>
      <c r="O46" s="86" t="str">
        <f>IF(D46="","",VLOOKUP(D46,所属コード!$C$1:$D$160,2,FALSE))</f>
        <v/>
      </c>
      <c r="P46" s="87" t="str">
        <f>IFERROR(VLOOKUP(G46,種目コード!$A$1:$B$35,2,FALSE),"")</f>
        <v/>
      </c>
      <c r="Q46" s="87" t="str">
        <f>IF(I46="","",(VLOOKUP(I46,種目コード!$A$1:$B$35,2,FALSE)))</f>
        <v/>
      </c>
      <c r="R46" s="87" t="str">
        <f>IF(L46="","",(VLOOKUP(L46,種目コード!$A$1:$B$35,2,FALSE)))</f>
        <v/>
      </c>
    </row>
    <row r="47" spans="1:18">
      <c r="A47" s="1">
        <v>45</v>
      </c>
      <c r="B47" s="9"/>
      <c r="C47" s="9"/>
      <c r="D47" s="9"/>
      <c r="E47" s="55"/>
      <c r="F47" s="82"/>
      <c r="G47" s="9"/>
      <c r="H47" s="56"/>
      <c r="I47" s="55"/>
      <c r="J47" s="56"/>
      <c r="K47" s="55"/>
      <c r="L47" s="9"/>
      <c r="M47" s="56"/>
      <c r="N47" s="86" t="str">
        <f t="shared" si="0"/>
        <v/>
      </c>
      <c r="O47" s="86" t="str">
        <f>IF(D47="","",VLOOKUP(D47,所属コード!$C$1:$D$160,2,FALSE))</f>
        <v/>
      </c>
      <c r="P47" s="87" t="str">
        <f>IFERROR(VLOOKUP(G47,種目コード!$A$1:$B$35,2,FALSE),"")</f>
        <v/>
      </c>
      <c r="Q47" s="87" t="str">
        <f>IF(I47="","",(VLOOKUP(I47,種目コード!$A$1:$B$35,2,FALSE)))</f>
        <v/>
      </c>
      <c r="R47" s="87" t="str">
        <f>IF(L47="","",(VLOOKUP(L47,種目コード!$A$1:$B$35,2,FALSE)))</f>
        <v/>
      </c>
    </row>
    <row r="48" spans="1:18">
      <c r="A48" s="1">
        <v>46</v>
      </c>
      <c r="B48" s="9"/>
      <c r="C48" s="9"/>
      <c r="D48" s="9"/>
      <c r="E48" s="55"/>
      <c r="F48" s="82"/>
      <c r="G48" s="9"/>
      <c r="H48" s="56"/>
      <c r="I48" s="55"/>
      <c r="J48" s="56"/>
      <c r="K48" s="55"/>
      <c r="L48" s="9"/>
      <c r="M48" s="56"/>
      <c r="N48" s="86" t="str">
        <f t="shared" si="0"/>
        <v/>
      </c>
      <c r="O48" s="86" t="str">
        <f>IF(D48="","",VLOOKUP(D48,所属コード!$C$1:$D$160,2,FALSE))</f>
        <v/>
      </c>
      <c r="P48" s="87" t="str">
        <f>IFERROR(VLOOKUP(G48,種目コード!$A$1:$B$35,2,FALSE),"")</f>
        <v/>
      </c>
      <c r="Q48" s="87" t="str">
        <f>IF(I48="","",(VLOOKUP(I48,種目コード!$A$1:$B$35,2,FALSE)))</f>
        <v/>
      </c>
      <c r="R48" s="87" t="str">
        <f>IF(L48="","",(VLOOKUP(L48,種目コード!$A$1:$B$35,2,FALSE)))</f>
        <v/>
      </c>
    </row>
    <row r="49" spans="1:18">
      <c r="A49" s="1">
        <v>47</v>
      </c>
      <c r="B49" s="9"/>
      <c r="C49" s="9"/>
      <c r="D49" s="9"/>
      <c r="E49" s="55"/>
      <c r="F49" s="82"/>
      <c r="G49" s="9"/>
      <c r="H49" s="56"/>
      <c r="I49" s="55"/>
      <c r="J49" s="56"/>
      <c r="K49" s="55"/>
      <c r="L49" s="9"/>
      <c r="M49" s="56"/>
      <c r="N49" s="86" t="str">
        <f t="shared" si="0"/>
        <v/>
      </c>
      <c r="O49" s="86" t="str">
        <f>IF(D49="","",VLOOKUP(D49,所属コード!$C$1:$D$160,2,FALSE))</f>
        <v/>
      </c>
      <c r="P49" s="87" t="str">
        <f>IFERROR(VLOOKUP(G49,種目コード!$A$1:$B$35,2,FALSE),"")</f>
        <v/>
      </c>
      <c r="Q49" s="87" t="str">
        <f>IF(I49="","",(VLOOKUP(I49,種目コード!$A$1:$B$35,2,FALSE)))</f>
        <v/>
      </c>
      <c r="R49" s="87" t="str">
        <f>IF(L49="","",(VLOOKUP(L49,種目コード!$A$1:$B$35,2,FALSE)))</f>
        <v/>
      </c>
    </row>
    <row r="50" spans="1:18">
      <c r="A50" s="1">
        <v>48</v>
      </c>
      <c r="B50" s="9"/>
      <c r="C50" s="9"/>
      <c r="D50" s="9"/>
      <c r="E50" s="55"/>
      <c r="F50" s="82"/>
      <c r="G50" s="9"/>
      <c r="H50" s="56"/>
      <c r="I50" s="55"/>
      <c r="J50" s="56"/>
      <c r="K50" s="55"/>
      <c r="L50" s="9"/>
      <c r="M50" s="56"/>
      <c r="N50" s="86" t="str">
        <f t="shared" si="0"/>
        <v/>
      </c>
      <c r="O50" s="86" t="str">
        <f>IF(D50="","",VLOOKUP(D50,所属コード!$C$1:$D$160,2,FALSE))</f>
        <v/>
      </c>
      <c r="P50" s="87" t="str">
        <f>IFERROR(VLOOKUP(G50,種目コード!$A$1:$B$35,2,FALSE),"")</f>
        <v/>
      </c>
      <c r="Q50" s="87" t="str">
        <f>IF(I50="","",(VLOOKUP(I50,種目コード!$A$1:$B$35,2,FALSE)))</f>
        <v/>
      </c>
      <c r="R50" s="87" t="str">
        <f>IF(L50="","",(VLOOKUP(L50,種目コード!$A$1:$B$35,2,FALSE)))</f>
        <v/>
      </c>
    </row>
    <row r="51" spans="1:18">
      <c r="A51" s="1">
        <v>49</v>
      </c>
      <c r="B51" s="9"/>
      <c r="C51" s="9"/>
      <c r="D51" s="9"/>
      <c r="E51" s="9"/>
      <c r="F51" s="82"/>
      <c r="G51" s="9"/>
      <c r="H51" s="56"/>
      <c r="I51" s="55"/>
      <c r="J51" s="56"/>
      <c r="K51" s="55"/>
      <c r="L51" s="9"/>
      <c r="M51" s="56"/>
      <c r="N51" s="86" t="str">
        <f t="shared" si="0"/>
        <v/>
      </c>
      <c r="O51" s="86" t="str">
        <f>IF(D51="","",VLOOKUP(D51,所属コード!$C$1:$D$160,2,FALSE))</f>
        <v/>
      </c>
      <c r="P51" s="87" t="str">
        <f>IFERROR(VLOOKUP(G51,種目コード!$A$1:$B$35,2,FALSE),"")</f>
        <v/>
      </c>
      <c r="Q51" s="87" t="str">
        <f>IF(I51="","",(VLOOKUP(I51,種目コード!$A$1:$B$35,2,FALSE)))</f>
        <v/>
      </c>
      <c r="R51" s="87" t="str">
        <f>IF(L51="","",(VLOOKUP(L51,種目コード!$A$1:$B$35,2,FALSE)))</f>
        <v/>
      </c>
    </row>
    <row r="52" spans="1:18">
      <c r="A52" s="1">
        <v>50</v>
      </c>
      <c r="B52" s="9"/>
      <c r="C52" s="9"/>
      <c r="D52" s="9"/>
      <c r="E52" s="9"/>
      <c r="F52" s="82"/>
      <c r="G52" s="9"/>
      <c r="H52" s="56"/>
      <c r="I52" s="55"/>
      <c r="J52" s="56"/>
      <c r="K52" s="55"/>
      <c r="L52" s="9"/>
      <c r="M52" s="56"/>
      <c r="N52" s="86" t="str">
        <f t="shared" si="0"/>
        <v/>
      </c>
      <c r="O52" s="86" t="str">
        <f>IF(D52="","",VLOOKUP(D52,所属コード!$C$1:$D$160,2,FALSE))</f>
        <v/>
      </c>
      <c r="P52" s="87" t="str">
        <f>IFERROR(VLOOKUP(G52,種目コード!$A$1:$B$35,2,FALSE),"")</f>
        <v/>
      </c>
      <c r="Q52" s="87" t="str">
        <f>IF(I52="","",(VLOOKUP(I52,種目コード!$A$1:$B$35,2,FALSE)))</f>
        <v/>
      </c>
      <c r="R52" s="87" t="str">
        <f>IF(L52="","",(VLOOKUP(L52,種目コード!$A$1:$B$35,2,FALSE)))</f>
        <v/>
      </c>
    </row>
    <row r="53" spans="1:18">
      <c r="N53" s="86"/>
      <c r="O53" s="86"/>
      <c r="P53" s="87"/>
      <c r="Q53" s="87"/>
      <c r="R53" s="87"/>
    </row>
    <row r="141" ht="16.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sheetData>
  <sheetProtection sheet="1"/>
  <mergeCells count="1">
    <mergeCell ref="N1:R1"/>
  </mergeCells>
  <phoneticPr fontId="2"/>
  <dataValidations count="8">
    <dataValidation imeMode="halfAlpha" allowBlank="1" showInputMessage="1" showErrorMessage="1" promptTitle="漢字氏名" prompt="姓と名の間は1文字空けてください" sqref="B1:B2 B53:B65536 C3:C52"/>
    <dataValidation type="list" imeMode="halfAlpha" allowBlank="1" showInputMessage="1" showErrorMessage="1" sqref="E1:E2 E53:E65536">
      <formula1>#REF!</formula1>
    </dataValidation>
    <dataValidation type="list" allowBlank="1" showInputMessage="1" showErrorMessage="1" sqref="K3:K52">
      <formula1>#REF!</formula1>
    </dataValidation>
    <dataValidation imeMode="hiragana" allowBlank="1" showInputMessage="1" showErrorMessage="1" sqref="C1:D2 C53:D65536"/>
    <dataValidation allowBlank="1" showInputMessage="1" showErrorMessage="1" promptTitle="漢字氏名" prompt="姓と名の間は1文字空けてください" sqref="C3:C9"/>
    <dataValidation type="textLength" imeMode="halfAlpha" allowBlank="1" showInputMessage="1" showErrorMessage="1" sqref="H3:H52 J3:J52 M3:M52">
      <formula1>1</formula1>
      <formula2>9999999</formula2>
    </dataValidation>
    <dataValidation imeMode="halfAlpha" allowBlank="1" showInputMessage="1" showErrorMessage="1" sqref="E3:E52 B3:B52 N1:O1048576"/>
    <dataValidation imeMode="halfKatakana" allowBlank="1" showInputMessage="1" showErrorMessage="1" sqref="F1:F1048576"/>
  </dataValidations>
  <pageMargins left="0.75" right="0.75" top="1" bottom="1" header="0.51200000000000001" footer="0.51200000000000001"/>
  <pageSetup paperSize="9" orientation="portrait" verticalDpi="0" r:id="rId1"/>
  <headerFooter alignWithMargins="0">
    <oddHeader>&amp;C男子申込</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所属コード!$C$2:$C$160</xm:f>
          </x14:formula1>
          <xm:sqref>D3:D52</xm:sqref>
        </x14:dataValidation>
        <x14:dataValidation type="list" allowBlank="1" showInputMessage="1" showErrorMessage="1">
          <x14:formula1>
            <xm:f>種目コード!$A$2:$A$35</xm:f>
          </x14:formula1>
          <xm:sqref>G3:G52 I3:I52 L3:L52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F22" sqref="F22"/>
    </sheetView>
  </sheetViews>
  <sheetFormatPr defaultRowHeight="13.5"/>
  <cols>
    <col min="2" max="2" width="9.75" bestFit="1" customWidth="1"/>
    <col min="4" max="4" width="11.5" bestFit="1" customWidth="1"/>
    <col min="5" max="5" width="4.875" bestFit="1" customWidth="1"/>
    <col min="7" max="12" width="10.625" customWidth="1"/>
  </cols>
  <sheetData>
    <row r="1" spans="1:12" ht="35.25" customHeight="1">
      <c r="A1" t="s">
        <v>91</v>
      </c>
    </row>
    <row r="2" spans="1:12" ht="35.25" customHeight="1">
      <c r="A2" t="s">
        <v>92</v>
      </c>
      <c r="B2" t="s">
        <v>114</v>
      </c>
      <c r="C2" s="2" t="s">
        <v>118</v>
      </c>
      <c r="D2" t="s">
        <v>43</v>
      </c>
      <c r="E2" t="s">
        <v>93</v>
      </c>
      <c r="F2" t="s">
        <v>94</v>
      </c>
      <c r="G2" s="8" t="s">
        <v>95</v>
      </c>
      <c r="H2" s="12" t="s">
        <v>96</v>
      </c>
    </row>
    <row r="3" spans="1:12">
      <c r="A3" t="s">
        <v>97</v>
      </c>
      <c r="B3" t="s">
        <v>115</v>
      </c>
      <c r="C3" t="s">
        <v>114</v>
      </c>
      <c r="D3" t="s">
        <v>98</v>
      </c>
      <c r="E3" t="s">
        <v>99</v>
      </c>
      <c r="F3" t="s">
        <v>100</v>
      </c>
      <c r="G3" t="s">
        <v>101</v>
      </c>
      <c r="H3" t="s">
        <v>102</v>
      </c>
      <c r="I3" t="s">
        <v>103</v>
      </c>
      <c r="J3" t="s">
        <v>104</v>
      </c>
      <c r="K3" t="s">
        <v>105</v>
      </c>
      <c r="L3" t="s">
        <v>106</v>
      </c>
    </row>
    <row r="4" spans="1:12">
      <c r="A4" s="9"/>
      <c r="B4" s="9"/>
      <c r="C4" s="9"/>
      <c r="D4" s="9" t="str">
        <f>IF(B4="","",VLOOKUP(B4,所属コード!$C$1:$D$160,2))</f>
        <v/>
      </c>
      <c r="E4" s="9"/>
      <c r="F4" s="56"/>
      <c r="G4" s="56"/>
      <c r="H4" s="56"/>
      <c r="I4" s="56"/>
      <c r="J4" s="56"/>
      <c r="K4" s="56"/>
      <c r="L4" s="56"/>
    </row>
    <row r="5" spans="1:12">
      <c r="A5" s="9"/>
      <c r="B5" s="9"/>
      <c r="C5" s="9"/>
      <c r="D5" s="9" t="str">
        <f>IF(B5="","",VLOOKUP(B5,所属コード!$C$1:$D$160,2))</f>
        <v/>
      </c>
      <c r="E5" s="9"/>
      <c r="F5" s="56"/>
      <c r="G5" s="56"/>
      <c r="H5" s="56"/>
      <c r="I5" s="56"/>
      <c r="J5" s="56"/>
      <c r="K5" s="56"/>
      <c r="L5" s="56"/>
    </row>
    <row r="6" spans="1:12">
      <c r="A6" s="9"/>
      <c r="B6" s="9"/>
      <c r="C6" s="9"/>
      <c r="D6" s="9" t="str">
        <f>IF(B6="","",VLOOKUP(B6,所属コード!$C$1:$D$160,2))</f>
        <v/>
      </c>
      <c r="E6" s="9"/>
      <c r="F6" s="56"/>
      <c r="G6" s="56"/>
      <c r="H6" s="56"/>
      <c r="I6" s="56"/>
      <c r="J6" s="56"/>
      <c r="K6" s="56"/>
      <c r="L6" s="56"/>
    </row>
    <row r="7" spans="1:12">
      <c r="A7" s="9"/>
      <c r="B7" s="9"/>
      <c r="C7" s="9"/>
      <c r="D7" s="9" t="str">
        <f>IF(B7="","",VLOOKUP(B7,所属コード!$C$1:$D$160,2))</f>
        <v/>
      </c>
      <c r="E7" s="9"/>
      <c r="F7" s="56"/>
      <c r="G7" s="56"/>
      <c r="H7" s="56"/>
      <c r="I7" s="56"/>
      <c r="J7" s="56"/>
      <c r="K7" s="56"/>
      <c r="L7" s="56"/>
    </row>
    <row r="8" spans="1:12">
      <c r="A8" s="9"/>
      <c r="B8" s="9"/>
      <c r="C8" s="9"/>
      <c r="D8" s="9" t="str">
        <f>IF(B8="","",VLOOKUP(B8,所属コード!$C$1:$D$160,2))</f>
        <v/>
      </c>
      <c r="E8" s="9"/>
      <c r="F8" s="56"/>
      <c r="G8" s="56"/>
      <c r="H8" s="56"/>
      <c r="I8" s="56"/>
      <c r="J8" s="56"/>
      <c r="K8" s="56"/>
      <c r="L8" s="56"/>
    </row>
    <row r="9" spans="1:12">
      <c r="A9" s="9"/>
      <c r="B9" s="9"/>
      <c r="C9" s="9"/>
      <c r="D9" s="9" t="str">
        <f>IF(B9="","",VLOOKUP(B9,所属コード!$C$1:$D$160,2))</f>
        <v/>
      </c>
      <c r="E9" s="9"/>
      <c r="F9" s="56"/>
      <c r="G9" s="56"/>
      <c r="H9" s="56"/>
      <c r="I9" s="56"/>
      <c r="J9" s="56"/>
      <c r="K9" s="56"/>
      <c r="L9" s="56"/>
    </row>
    <row r="10" spans="1:12">
      <c r="A10" s="9"/>
      <c r="B10" s="9"/>
      <c r="C10" s="9"/>
      <c r="D10" s="9" t="str">
        <f>IF(B10="","",VLOOKUP(B10,所属コード!$C$1:$D$160,2))</f>
        <v/>
      </c>
      <c r="E10" s="9"/>
      <c r="F10" s="56"/>
      <c r="G10" s="56"/>
      <c r="H10" s="56"/>
      <c r="I10" s="56"/>
      <c r="J10" s="56"/>
      <c r="K10" s="56"/>
      <c r="L10" s="56"/>
    </row>
    <row r="11" spans="1:12">
      <c r="A11" s="9"/>
      <c r="B11" s="9"/>
      <c r="C11" s="9"/>
      <c r="D11" s="9" t="str">
        <f>IF(B11="","",VLOOKUP(B11,所属コード!$C$1:$D$160,2))</f>
        <v/>
      </c>
      <c r="E11" s="9"/>
      <c r="F11" s="56"/>
      <c r="G11" s="56"/>
      <c r="H11" s="56"/>
      <c r="I11" s="56"/>
      <c r="J11" s="56"/>
      <c r="K11" s="56"/>
      <c r="L11" s="56"/>
    </row>
    <row r="12" spans="1:12">
      <c r="A12" s="9"/>
      <c r="B12" s="9"/>
      <c r="C12" s="9"/>
      <c r="D12" s="9" t="str">
        <f>IF(B12="","",VLOOKUP(B12,所属コード!$C$1:$D$160,2))</f>
        <v/>
      </c>
      <c r="E12" s="9"/>
      <c r="F12" s="56"/>
      <c r="G12" s="56"/>
      <c r="H12" s="56"/>
      <c r="I12" s="56"/>
      <c r="J12" s="56"/>
      <c r="K12" s="56"/>
      <c r="L12" s="56"/>
    </row>
    <row r="13" spans="1:12">
      <c r="A13" s="9"/>
      <c r="B13" s="9"/>
      <c r="C13" s="9"/>
      <c r="D13" s="9" t="str">
        <f>IF(B13="","",VLOOKUP(B13,所属コード!$C$1:$D$160,2))</f>
        <v/>
      </c>
      <c r="E13" s="9"/>
      <c r="F13" s="56"/>
      <c r="G13" s="56"/>
      <c r="H13" s="56"/>
      <c r="I13" s="56"/>
      <c r="J13" s="56"/>
      <c r="K13" s="56"/>
      <c r="L13" s="56"/>
    </row>
    <row r="14" spans="1:12">
      <c r="A14" s="9"/>
      <c r="B14" s="9"/>
      <c r="C14" s="9"/>
      <c r="D14" s="9" t="str">
        <f>IF(B14="","",VLOOKUP(B14,所属コード!$C$1:$D$160,2))</f>
        <v/>
      </c>
      <c r="E14" s="9"/>
      <c r="F14" s="56"/>
      <c r="G14" s="9"/>
      <c r="H14" s="9"/>
      <c r="I14" s="9"/>
      <c r="J14" s="9"/>
      <c r="K14" s="9"/>
      <c r="L14" s="9"/>
    </row>
    <row r="15" spans="1:12">
      <c r="A15" s="9"/>
      <c r="B15" s="9"/>
      <c r="C15" s="9"/>
      <c r="D15" s="9" t="str">
        <f>IF(B15="","",VLOOKUP(B15,所属コード!$C$1:$D$160,2))</f>
        <v/>
      </c>
      <c r="E15" s="9"/>
      <c r="F15" s="56"/>
      <c r="G15" s="9"/>
      <c r="H15" s="9"/>
      <c r="I15" s="9"/>
      <c r="J15" s="9"/>
      <c r="K15" s="9"/>
      <c r="L15" s="9"/>
    </row>
    <row r="16" spans="1:12">
      <c r="A16" s="9"/>
      <c r="B16" s="9"/>
      <c r="C16" s="9"/>
      <c r="D16" s="9" t="str">
        <f>IF(B16="","",VLOOKUP(B16,所属コード!$C$1:$D$160,2))</f>
        <v/>
      </c>
      <c r="E16" s="9"/>
      <c r="F16" s="56"/>
      <c r="G16" s="9"/>
      <c r="H16" s="9"/>
      <c r="I16" s="9"/>
      <c r="J16" s="9"/>
      <c r="K16" s="9"/>
      <c r="L16" s="9"/>
    </row>
    <row r="17" spans="1:12">
      <c r="A17" s="9"/>
      <c r="B17" s="9"/>
      <c r="C17" s="9"/>
      <c r="D17" s="9" t="str">
        <f>IF(B17="","",VLOOKUP(B17,所属コード!$C$1:$D$160,2))</f>
        <v/>
      </c>
      <c r="E17" s="9"/>
      <c r="F17" s="56"/>
      <c r="G17" s="9"/>
      <c r="H17" s="9"/>
      <c r="I17" s="9"/>
      <c r="J17" s="9"/>
      <c r="K17" s="9"/>
      <c r="L17" s="9"/>
    </row>
    <row r="18" spans="1:12">
      <c r="A18" s="9"/>
      <c r="B18" s="9"/>
      <c r="C18" s="9"/>
      <c r="D18" s="9" t="str">
        <f>IF(B18="","",VLOOKUP(B18,所属コード!$C$1:$D$160,2))</f>
        <v/>
      </c>
      <c r="E18" s="9"/>
      <c r="F18" s="56"/>
      <c r="G18" s="9"/>
      <c r="H18" s="9"/>
      <c r="I18" s="9"/>
      <c r="J18" s="9"/>
      <c r="K18" s="9"/>
      <c r="L18" s="9"/>
    </row>
    <row r="19" spans="1:12">
      <c r="A19" s="9"/>
      <c r="B19" s="9"/>
      <c r="C19" s="9"/>
      <c r="D19" s="9" t="str">
        <f>IF(B19="","",VLOOKUP(B19,所属コード!$C$1:$D$160,2))</f>
        <v/>
      </c>
      <c r="E19" s="9"/>
      <c r="F19" s="56"/>
      <c r="G19" s="9"/>
      <c r="H19" s="9"/>
      <c r="I19" s="9"/>
      <c r="J19" s="9"/>
      <c r="K19" s="9"/>
      <c r="L19" s="9"/>
    </row>
    <row r="20" spans="1:12">
      <c r="A20" s="9"/>
      <c r="B20" s="9"/>
      <c r="C20" s="9"/>
      <c r="D20" s="9" t="str">
        <f>IF(B20="","",VLOOKUP(B20,所属コード!$C$1:$D$160,2))</f>
        <v/>
      </c>
      <c r="E20" s="9"/>
      <c r="F20" s="56"/>
      <c r="G20" s="9"/>
      <c r="H20" s="9"/>
      <c r="I20" s="9"/>
      <c r="J20" s="9"/>
      <c r="K20" s="9"/>
      <c r="L20" s="9"/>
    </row>
    <row r="21" spans="1:12">
      <c r="A21" s="9"/>
      <c r="B21" s="9"/>
      <c r="C21" s="9"/>
      <c r="D21" s="9" t="str">
        <f>IF(B21="","",VLOOKUP(B21,所属コード!$C$1:$D$160,2))</f>
        <v/>
      </c>
      <c r="E21" s="9"/>
      <c r="F21" s="56"/>
      <c r="G21" s="9"/>
      <c r="H21" s="9"/>
      <c r="I21" s="9"/>
      <c r="J21" s="9"/>
      <c r="K21" s="9"/>
      <c r="L21" s="9"/>
    </row>
    <row r="22" spans="1:12">
      <c r="A22" s="9"/>
      <c r="B22" s="9"/>
      <c r="C22" s="9"/>
      <c r="D22" s="9" t="str">
        <f>IF(B22="","",VLOOKUP(B22,所属コード!$C$1:$D$160,2))</f>
        <v/>
      </c>
      <c r="E22" s="9"/>
      <c r="F22" s="56"/>
      <c r="G22" s="9"/>
      <c r="H22" s="9"/>
      <c r="I22" s="9"/>
      <c r="J22" s="9"/>
      <c r="K22" s="9"/>
      <c r="L22" s="9"/>
    </row>
    <row r="23" spans="1:12">
      <c r="A23" s="9"/>
      <c r="B23" s="9"/>
      <c r="C23" s="9"/>
      <c r="D23" s="9" t="str">
        <f>IF(B23="","",VLOOKUP(B23,所属コード!$C$1:$D$160,2))</f>
        <v/>
      </c>
      <c r="E23" s="9"/>
      <c r="F23" s="56"/>
      <c r="G23" s="9"/>
      <c r="H23" s="9"/>
      <c r="I23" s="9"/>
      <c r="J23" s="9"/>
      <c r="K23" s="9"/>
      <c r="L23" s="9"/>
    </row>
    <row r="24" spans="1:12">
      <c r="A24" s="9"/>
      <c r="B24" s="9"/>
      <c r="C24" s="9"/>
      <c r="D24" s="9"/>
      <c r="E24" s="9"/>
      <c r="F24" s="9"/>
      <c r="G24" s="9"/>
      <c r="H24" s="9"/>
      <c r="I24" s="9"/>
      <c r="J24" s="9"/>
      <c r="K24" s="9"/>
      <c r="L24" s="9"/>
    </row>
    <row r="25" spans="1:12">
      <c r="A25" s="9"/>
      <c r="B25" s="9"/>
      <c r="C25" s="9"/>
      <c r="D25" s="9"/>
      <c r="E25" s="9"/>
      <c r="F25" s="9"/>
      <c r="G25" s="9"/>
      <c r="H25" s="9"/>
      <c r="I25" s="9"/>
      <c r="J25" s="9"/>
      <c r="K25" s="9"/>
      <c r="L25" s="9"/>
    </row>
    <row r="26" spans="1:12">
      <c r="A26" s="9"/>
      <c r="B26" s="9"/>
      <c r="C26" s="9"/>
      <c r="D26" s="9"/>
      <c r="E26" s="9"/>
      <c r="F26" s="9"/>
      <c r="G26" s="9"/>
      <c r="H26" s="9"/>
      <c r="I26" s="9"/>
      <c r="J26" s="9"/>
      <c r="K26" s="9"/>
      <c r="L26" s="9"/>
    </row>
    <row r="27" spans="1:12">
      <c r="A27" s="9"/>
      <c r="B27" s="9"/>
      <c r="C27" s="9"/>
      <c r="D27" s="9"/>
      <c r="E27" s="9"/>
      <c r="F27" s="9"/>
      <c r="G27" s="9"/>
      <c r="H27" s="9"/>
      <c r="I27" s="9"/>
      <c r="J27" s="9"/>
      <c r="K27" s="9"/>
      <c r="L27" s="9"/>
    </row>
    <row r="28" spans="1:12">
      <c r="A28" s="9"/>
      <c r="B28" s="9"/>
      <c r="C28" s="9"/>
      <c r="D28" s="9"/>
      <c r="E28" s="9"/>
      <c r="F28" s="9"/>
      <c r="G28" s="9"/>
      <c r="H28" s="9"/>
      <c r="I28" s="9"/>
      <c r="J28" s="9"/>
      <c r="K28" s="9"/>
      <c r="L28" s="9"/>
    </row>
    <row r="29" spans="1:12">
      <c r="A29" s="9"/>
      <c r="B29" s="9"/>
      <c r="C29" s="9"/>
      <c r="D29" s="9"/>
      <c r="E29" s="9"/>
      <c r="F29" s="9"/>
      <c r="G29" s="9"/>
      <c r="H29" s="9"/>
      <c r="I29" s="9"/>
      <c r="J29" s="9"/>
      <c r="K29" s="9"/>
      <c r="L29" s="9"/>
    </row>
    <row r="30" spans="1:12">
      <c r="A30" s="9"/>
      <c r="B30" s="9"/>
      <c r="C30" s="9"/>
      <c r="D30" s="9"/>
      <c r="E30" s="9"/>
      <c r="F30" s="9"/>
      <c r="G30" s="9"/>
      <c r="H30" s="9"/>
      <c r="I30" s="9"/>
      <c r="J30" s="9"/>
      <c r="K30" s="9"/>
      <c r="L30" s="9"/>
    </row>
    <row r="31" spans="1:12">
      <c r="A31" s="9"/>
      <c r="B31" s="9"/>
      <c r="C31" s="9"/>
      <c r="D31" s="9"/>
      <c r="E31" s="9"/>
      <c r="F31" s="9"/>
      <c r="G31" s="9"/>
      <c r="H31" s="9"/>
      <c r="I31" s="9"/>
      <c r="J31" s="9"/>
      <c r="K31" s="9"/>
      <c r="L31" s="9"/>
    </row>
    <row r="32" spans="1:12">
      <c r="A32" s="9"/>
      <c r="B32" s="9"/>
      <c r="C32" s="9"/>
      <c r="D32" s="9"/>
      <c r="E32" s="9"/>
      <c r="F32" s="9"/>
      <c r="G32" s="9"/>
      <c r="H32" s="9"/>
      <c r="I32" s="9"/>
      <c r="J32" s="9"/>
      <c r="K32" s="9"/>
      <c r="L32" s="9"/>
    </row>
    <row r="33" spans="1:12">
      <c r="A33" s="9"/>
      <c r="B33" s="9"/>
      <c r="C33" s="9"/>
      <c r="D33" s="9"/>
      <c r="E33" s="9"/>
      <c r="F33" s="9"/>
      <c r="G33" s="9"/>
      <c r="H33" s="9"/>
      <c r="I33" s="9"/>
      <c r="J33" s="9"/>
      <c r="K33" s="9"/>
      <c r="L33" s="9"/>
    </row>
    <row r="34" spans="1:12">
      <c r="A34" s="9"/>
      <c r="B34" s="9"/>
      <c r="C34" s="9"/>
      <c r="D34" s="9"/>
      <c r="E34" s="9"/>
      <c r="F34" s="9"/>
      <c r="G34" s="9"/>
      <c r="H34" s="9"/>
      <c r="I34" s="9"/>
      <c r="J34" s="9"/>
      <c r="K34" s="9"/>
      <c r="L34" s="9"/>
    </row>
    <row r="35" spans="1:12">
      <c r="A35" s="9"/>
      <c r="B35" s="9"/>
      <c r="C35" s="9"/>
      <c r="D35" s="9"/>
      <c r="E35" s="9"/>
      <c r="F35" s="9"/>
      <c r="G35" s="9"/>
      <c r="H35" s="9"/>
      <c r="I35" s="9"/>
      <c r="J35" s="9"/>
      <c r="K35" s="9"/>
      <c r="L35" s="9"/>
    </row>
    <row r="36" spans="1:12">
      <c r="A36" s="9"/>
      <c r="B36" s="9"/>
      <c r="C36" s="9"/>
      <c r="D36" s="9"/>
      <c r="E36" s="9"/>
      <c r="F36" s="9"/>
      <c r="G36" s="9"/>
      <c r="H36" s="9"/>
      <c r="I36" s="9"/>
      <c r="J36" s="9"/>
      <c r="K36" s="9"/>
      <c r="L36" s="9"/>
    </row>
    <row r="37" spans="1:12">
      <c r="A37" s="9"/>
      <c r="B37" s="9"/>
      <c r="C37" s="9"/>
      <c r="D37" s="9"/>
      <c r="E37" s="9"/>
      <c r="F37" s="9"/>
      <c r="G37" s="9"/>
      <c r="H37" s="9"/>
      <c r="I37" s="9"/>
      <c r="J37" s="9"/>
      <c r="K37" s="9"/>
      <c r="L37" s="9"/>
    </row>
    <row r="38" spans="1:12">
      <c r="A38" s="9"/>
      <c r="B38" s="9"/>
      <c r="C38" s="9"/>
      <c r="D38" s="9"/>
      <c r="E38" s="9"/>
      <c r="F38" s="9"/>
      <c r="G38" s="9"/>
      <c r="H38" s="9"/>
      <c r="I38" s="9"/>
      <c r="J38" s="9"/>
      <c r="K38" s="9"/>
      <c r="L38" s="9"/>
    </row>
    <row r="39" spans="1:12">
      <c r="A39" s="9"/>
      <c r="B39" s="9"/>
      <c r="C39" s="9"/>
      <c r="D39" s="9"/>
      <c r="E39" s="9"/>
      <c r="F39" s="9"/>
      <c r="G39" s="9"/>
      <c r="H39" s="9"/>
      <c r="I39" s="9"/>
      <c r="J39" s="9"/>
      <c r="K39" s="9"/>
      <c r="L39" s="9"/>
    </row>
    <row r="40" spans="1:12">
      <c r="A40" s="9"/>
      <c r="B40" s="9"/>
      <c r="C40" s="9"/>
      <c r="D40" s="9"/>
      <c r="E40" s="9"/>
      <c r="F40" s="9"/>
      <c r="G40" s="9"/>
      <c r="H40" s="9"/>
      <c r="I40" s="9"/>
      <c r="J40" s="9"/>
      <c r="K40" s="9"/>
      <c r="L40" s="9"/>
    </row>
    <row r="49" spans="1:5" hidden="1"/>
    <row r="50" spans="1:5" hidden="1">
      <c r="A50" t="s">
        <v>107</v>
      </c>
      <c r="E50" t="s">
        <v>108</v>
      </c>
    </row>
    <row r="51" spans="1:5" hidden="1">
      <c r="A51" t="s">
        <v>116</v>
      </c>
      <c r="E51" t="s">
        <v>109</v>
      </c>
    </row>
    <row r="52" spans="1:5" hidden="1">
      <c r="A52" t="s">
        <v>110</v>
      </c>
      <c r="E52" t="s">
        <v>111</v>
      </c>
    </row>
    <row r="53" spans="1:5" hidden="1">
      <c r="A53" t="s">
        <v>117</v>
      </c>
      <c r="E53" t="s">
        <v>112</v>
      </c>
    </row>
    <row r="54" spans="1:5" hidden="1">
      <c r="E54" t="s">
        <v>113</v>
      </c>
    </row>
  </sheetData>
  <sheetProtection sheet="1"/>
  <phoneticPr fontId="2"/>
  <dataValidations count="5">
    <dataValidation type="list" imeMode="disabled" allowBlank="1" showInputMessage="1" showErrorMessage="1" sqref="E4:E23">
      <formula1>$E$50:$E$54</formula1>
    </dataValidation>
    <dataValidation type="list" imeMode="disabled" allowBlank="1" showInputMessage="1" showErrorMessage="1" sqref="A4:A23">
      <formula1>$A$50:$A$53</formula1>
    </dataValidation>
    <dataValidation imeMode="disabled" allowBlank="1" showInputMessage="1" showErrorMessage="1" sqref="B1:C3 B47:C65536"/>
    <dataValidation imeMode="halfKatakana" allowBlank="1" showInputMessage="1" showErrorMessage="1" sqref="C4:C46"/>
    <dataValidation imeMode="halfAlpha" allowBlank="1" showInputMessage="1" showErrorMessage="1" sqref="F4:L42 D4:D44"/>
  </dataValidations>
  <pageMargins left="0.75" right="0.75" top="1" bottom="1" header="0.51200000000000001" footer="0.51200000000000001"/>
  <pageSetup paperSize="9" orientation="landscape" verticalDpi="0" r:id="rId1"/>
  <headerFooter alignWithMargins="0"/>
  <ignoredErrors>
    <ignoredError sqref="D4:D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election activeCell="X15" sqref="X15"/>
    </sheetView>
  </sheetViews>
  <sheetFormatPr defaultRowHeight="27" customHeight="1"/>
  <cols>
    <col min="1" max="1" width="4.75" style="92" customWidth="1"/>
    <col min="2" max="2" width="8.25" style="92" customWidth="1"/>
    <col min="3" max="3" width="3.375" style="98" customWidth="1"/>
    <col min="4" max="4" width="2.75" style="98" customWidth="1"/>
    <col min="5" max="6" width="3.5" style="98" customWidth="1"/>
    <col min="7" max="7" width="2.625" style="98" customWidth="1"/>
    <col min="8" max="8" width="3.875" style="155" customWidth="1"/>
    <col min="9" max="9" width="3.625" style="98" customWidth="1"/>
    <col min="10" max="10" width="2.375" style="98" customWidth="1"/>
    <col min="11" max="11" width="3.875" style="98" customWidth="1"/>
    <col min="12" max="12" width="2.5" style="98" customWidth="1"/>
    <col min="13" max="13" width="6.75" style="92" customWidth="1"/>
    <col min="14" max="14" width="8.5" style="92" customWidth="1"/>
    <col min="15" max="15" width="6.125" style="92" customWidth="1"/>
    <col min="16" max="16" width="5.5" style="92" hidden="1" customWidth="1"/>
    <col min="17" max="17" width="3.5" style="98" customWidth="1"/>
    <col min="18" max="18" width="2.375" style="98" customWidth="1"/>
    <col min="19" max="19" width="3.75" style="98" customWidth="1"/>
    <col min="20" max="20" width="3.75" style="91" customWidth="1"/>
    <col min="21" max="21" width="2.5" style="91" customWidth="1"/>
    <col min="22" max="22" width="4.125" style="91" customWidth="1"/>
    <col min="23" max="16384" width="9" style="92"/>
  </cols>
  <sheetData>
    <row r="1" spans="1:23" ht="40.5" customHeight="1">
      <c r="A1" s="88" t="s">
        <v>264</v>
      </c>
      <c r="B1" s="88">
        <v>1</v>
      </c>
      <c r="C1" s="89" t="s">
        <v>450</v>
      </c>
      <c r="D1" s="88"/>
      <c r="E1" s="88"/>
      <c r="F1" s="88"/>
      <c r="G1" s="88"/>
      <c r="H1" s="88"/>
      <c r="I1" s="88"/>
      <c r="J1" s="88"/>
      <c r="K1" s="88"/>
      <c r="L1" s="88"/>
      <c r="M1" s="90"/>
      <c r="N1" s="90"/>
      <c r="O1" s="90"/>
      <c r="P1" s="90"/>
      <c r="Q1" s="90"/>
      <c r="R1" s="88"/>
      <c r="S1" s="88"/>
      <c r="T1" s="88"/>
      <c r="W1" s="91"/>
    </row>
    <row r="2" spans="1:23" ht="40.5" customHeight="1" thickBot="1">
      <c r="A2" s="88"/>
      <c r="B2" s="89"/>
      <c r="C2" s="88"/>
      <c r="D2" s="88"/>
      <c r="E2" s="88"/>
      <c r="F2" s="88"/>
      <c r="G2" s="88"/>
      <c r="H2" s="93"/>
      <c r="I2" s="88"/>
      <c r="J2" s="88"/>
      <c r="K2" s="88"/>
      <c r="L2" s="88"/>
      <c r="M2" s="88">
        <v>7</v>
      </c>
      <c r="N2" s="88" t="s">
        <v>243</v>
      </c>
      <c r="O2" s="172">
        <v>1</v>
      </c>
      <c r="P2" s="172"/>
      <c r="Q2" s="172" t="s">
        <v>451</v>
      </c>
      <c r="R2" s="172"/>
      <c r="S2" s="172"/>
    </row>
    <row r="3" spans="1:23" ht="40.5" customHeight="1" thickBot="1">
      <c r="A3" s="173" t="s">
        <v>452</v>
      </c>
      <c r="B3" s="174"/>
      <c r="C3" s="174"/>
      <c r="D3" s="174"/>
      <c r="E3" s="174"/>
      <c r="F3" s="174"/>
      <c r="G3" s="174"/>
      <c r="H3" s="174"/>
      <c r="I3" s="174"/>
      <c r="J3" s="174"/>
      <c r="K3" s="175"/>
      <c r="L3" s="94"/>
      <c r="M3" s="173" t="s">
        <v>453</v>
      </c>
      <c r="N3" s="174"/>
      <c r="O3" s="174"/>
      <c r="P3" s="174"/>
      <c r="Q3" s="174"/>
      <c r="R3" s="174"/>
      <c r="S3" s="174"/>
      <c r="T3" s="174"/>
      <c r="U3" s="174"/>
      <c r="V3" s="175"/>
    </row>
    <row r="4" spans="1:23" s="98" customFormat="1" ht="40.5" customHeight="1">
      <c r="A4" s="95" t="s">
        <v>454</v>
      </c>
      <c r="B4" s="96" t="s">
        <v>97</v>
      </c>
      <c r="C4" s="176" t="s">
        <v>455</v>
      </c>
      <c r="D4" s="176"/>
      <c r="E4" s="176"/>
      <c r="F4" s="176" t="s">
        <v>456</v>
      </c>
      <c r="G4" s="176"/>
      <c r="H4" s="176"/>
      <c r="I4" s="176" t="s">
        <v>457</v>
      </c>
      <c r="J4" s="176"/>
      <c r="K4" s="177"/>
      <c r="L4" s="97"/>
      <c r="M4" s="95" t="s">
        <v>454</v>
      </c>
      <c r="N4" s="96" t="s">
        <v>97</v>
      </c>
      <c r="O4" s="96" t="s">
        <v>247</v>
      </c>
      <c r="P4" s="96" t="s">
        <v>458</v>
      </c>
      <c r="Q4" s="176" t="s">
        <v>456</v>
      </c>
      <c r="R4" s="176"/>
      <c r="S4" s="176"/>
      <c r="T4" s="176" t="s">
        <v>457</v>
      </c>
      <c r="U4" s="176"/>
      <c r="V4" s="177"/>
    </row>
    <row r="5" spans="1:23" s="98" customFormat="1" ht="40.5" customHeight="1">
      <c r="A5" s="178" t="s">
        <v>459</v>
      </c>
      <c r="B5" s="181" t="s">
        <v>460</v>
      </c>
      <c r="C5" s="99">
        <v>1</v>
      </c>
      <c r="D5" s="100" t="s">
        <v>461</v>
      </c>
      <c r="E5" s="101">
        <v>2</v>
      </c>
      <c r="F5" s="102">
        <v>9</v>
      </c>
      <c r="G5" s="103" t="s">
        <v>462</v>
      </c>
      <c r="H5" s="104">
        <v>0</v>
      </c>
      <c r="I5" s="102">
        <v>8</v>
      </c>
      <c r="J5" s="103" t="s">
        <v>463</v>
      </c>
      <c r="K5" s="105">
        <v>50</v>
      </c>
      <c r="L5" s="97"/>
      <c r="M5" s="106" t="s">
        <v>464</v>
      </c>
      <c r="N5" s="107" t="s">
        <v>465</v>
      </c>
      <c r="O5" s="107"/>
      <c r="P5" s="107">
        <v>60</v>
      </c>
      <c r="Q5" s="102">
        <v>9</v>
      </c>
      <c r="R5" s="103" t="s">
        <v>462</v>
      </c>
      <c r="S5" s="104">
        <v>0</v>
      </c>
      <c r="T5" s="108">
        <v>8</v>
      </c>
      <c r="U5" s="103" t="s">
        <v>466</v>
      </c>
      <c r="V5" s="105">
        <v>0</v>
      </c>
    </row>
    <row r="6" spans="1:23" s="98" customFormat="1" ht="40.5" customHeight="1">
      <c r="A6" s="179"/>
      <c r="B6" s="182"/>
      <c r="C6" s="99">
        <v>3</v>
      </c>
      <c r="D6" s="100" t="s">
        <v>461</v>
      </c>
      <c r="E6" s="101">
        <v>4</v>
      </c>
      <c r="F6" s="99">
        <v>9</v>
      </c>
      <c r="G6" s="103" t="s">
        <v>466</v>
      </c>
      <c r="H6" s="109">
        <v>5</v>
      </c>
      <c r="I6" s="102">
        <v>8</v>
      </c>
      <c r="J6" s="103" t="s">
        <v>467</v>
      </c>
      <c r="K6" s="110">
        <v>55</v>
      </c>
      <c r="L6" s="97"/>
      <c r="M6" s="111" t="s">
        <v>17</v>
      </c>
      <c r="N6" s="112" t="s">
        <v>38</v>
      </c>
      <c r="O6" s="112"/>
      <c r="P6" s="112">
        <v>30</v>
      </c>
      <c r="Q6" s="99">
        <v>9</v>
      </c>
      <c r="R6" s="100" t="s">
        <v>467</v>
      </c>
      <c r="S6" s="109">
        <v>0</v>
      </c>
      <c r="T6" s="113">
        <v>8</v>
      </c>
      <c r="U6" s="100" t="s">
        <v>468</v>
      </c>
      <c r="V6" s="114">
        <v>30</v>
      </c>
    </row>
    <row r="7" spans="1:23" s="98" customFormat="1" ht="40.5" customHeight="1" thickBot="1">
      <c r="A7" s="179"/>
      <c r="B7" s="182"/>
      <c r="C7" s="99">
        <v>5</v>
      </c>
      <c r="D7" s="100" t="s">
        <v>469</v>
      </c>
      <c r="E7" s="101">
        <v>6</v>
      </c>
      <c r="F7" s="99">
        <v>9</v>
      </c>
      <c r="G7" s="103" t="s">
        <v>462</v>
      </c>
      <c r="H7" s="109">
        <v>10</v>
      </c>
      <c r="I7" s="102">
        <v>9</v>
      </c>
      <c r="J7" s="103" t="s">
        <v>462</v>
      </c>
      <c r="K7" s="110">
        <v>0</v>
      </c>
      <c r="L7" s="97"/>
      <c r="M7" s="115" t="s">
        <v>464</v>
      </c>
      <c r="N7" s="116" t="s">
        <v>470</v>
      </c>
      <c r="O7" s="116"/>
      <c r="P7" s="116">
        <v>30</v>
      </c>
      <c r="Q7" s="117">
        <v>9</v>
      </c>
      <c r="R7" s="118" t="s">
        <v>463</v>
      </c>
      <c r="S7" s="119">
        <v>0</v>
      </c>
      <c r="T7" s="120">
        <v>8</v>
      </c>
      <c r="U7" s="118" t="s">
        <v>467</v>
      </c>
      <c r="V7" s="121">
        <v>30</v>
      </c>
    </row>
    <row r="8" spans="1:23" s="98" customFormat="1" ht="40.5" customHeight="1" thickBot="1">
      <c r="A8" s="179"/>
      <c r="B8" s="182"/>
      <c r="C8" s="99">
        <v>7</v>
      </c>
      <c r="D8" s="100" t="s">
        <v>461</v>
      </c>
      <c r="E8" s="101">
        <v>8</v>
      </c>
      <c r="F8" s="99">
        <v>9</v>
      </c>
      <c r="G8" s="103" t="s">
        <v>462</v>
      </c>
      <c r="H8" s="109">
        <v>15</v>
      </c>
      <c r="I8" s="102">
        <v>9</v>
      </c>
      <c r="J8" s="103" t="s">
        <v>468</v>
      </c>
      <c r="K8" s="110">
        <v>5</v>
      </c>
      <c r="L8" s="97"/>
      <c r="M8" s="97"/>
      <c r="N8" s="97"/>
      <c r="O8" s="97"/>
      <c r="P8" s="97"/>
      <c r="Q8" s="97"/>
      <c r="R8" s="97"/>
      <c r="S8" s="97"/>
      <c r="T8" s="97"/>
      <c r="U8" s="97"/>
      <c r="V8" s="97"/>
    </row>
    <row r="9" spans="1:23" s="98" customFormat="1" ht="40.5" customHeight="1" thickBot="1">
      <c r="A9" s="180"/>
      <c r="B9" s="183"/>
      <c r="C9" s="122">
        <v>9</v>
      </c>
      <c r="D9" s="123" t="s">
        <v>461</v>
      </c>
      <c r="E9" s="124">
        <v>10</v>
      </c>
      <c r="F9" s="122">
        <v>9</v>
      </c>
      <c r="G9" s="118" t="s">
        <v>462</v>
      </c>
      <c r="H9" s="124">
        <v>20</v>
      </c>
      <c r="I9" s="122">
        <v>9</v>
      </c>
      <c r="J9" s="118" t="s">
        <v>463</v>
      </c>
      <c r="K9" s="125">
        <v>10</v>
      </c>
      <c r="L9" s="97"/>
      <c r="M9" s="126" t="s">
        <v>471</v>
      </c>
      <c r="N9" s="127" t="s">
        <v>472</v>
      </c>
      <c r="O9" s="127"/>
      <c r="P9" s="127">
        <v>30</v>
      </c>
      <c r="Q9" s="128">
        <v>10</v>
      </c>
      <c r="R9" s="129" t="s">
        <v>462</v>
      </c>
      <c r="S9" s="130">
        <v>0</v>
      </c>
      <c r="T9" s="131">
        <v>9</v>
      </c>
      <c r="U9" s="132" t="s">
        <v>473</v>
      </c>
      <c r="V9" s="133">
        <v>30</v>
      </c>
    </row>
    <row r="10" spans="1:23" s="98" customFormat="1" ht="19.5" customHeight="1" thickBot="1">
      <c r="A10" s="134"/>
      <c r="B10" s="134"/>
      <c r="C10" s="134"/>
      <c r="D10" s="134"/>
      <c r="E10" s="134"/>
      <c r="F10" s="134"/>
      <c r="G10" s="134"/>
      <c r="H10" s="134"/>
      <c r="I10" s="134"/>
      <c r="J10" s="134"/>
      <c r="K10" s="134"/>
      <c r="L10" s="97"/>
      <c r="M10" s="97"/>
      <c r="N10" s="97"/>
      <c r="O10" s="97"/>
      <c r="P10" s="97"/>
      <c r="Q10" s="97"/>
      <c r="R10" s="97"/>
      <c r="S10" s="97"/>
      <c r="T10" s="97"/>
      <c r="U10" s="97"/>
      <c r="V10" s="97"/>
    </row>
    <row r="11" spans="1:23" s="98" customFormat="1" ht="40.5" customHeight="1">
      <c r="A11" s="184" t="s">
        <v>17</v>
      </c>
      <c r="B11" s="185" t="s">
        <v>460</v>
      </c>
      <c r="C11" s="135">
        <v>1</v>
      </c>
      <c r="D11" s="136" t="s">
        <v>461</v>
      </c>
      <c r="E11" s="137">
        <v>2</v>
      </c>
      <c r="F11" s="135">
        <v>9</v>
      </c>
      <c r="G11" s="136" t="s">
        <v>468</v>
      </c>
      <c r="H11" s="138">
        <v>30</v>
      </c>
      <c r="I11" s="135">
        <v>9</v>
      </c>
      <c r="J11" s="136" t="s">
        <v>462</v>
      </c>
      <c r="K11" s="139">
        <v>20</v>
      </c>
      <c r="L11" s="97"/>
      <c r="M11" s="140" t="s">
        <v>474</v>
      </c>
      <c r="N11" s="97"/>
      <c r="O11" s="97"/>
      <c r="P11" s="97"/>
      <c r="Q11" s="97"/>
      <c r="R11" s="97"/>
      <c r="S11" s="97"/>
      <c r="T11" s="97"/>
      <c r="U11" s="97"/>
      <c r="V11" s="97"/>
    </row>
    <row r="12" spans="1:23" ht="40.5" customHeight="1">
      <c r="A12" s="179"/>
      <c r="B12" s="182"/>
      <c r="C12" s="99">
        <v>3</v>
      </c>
      <c r="D12" s="100" t="s">
        <v>475</v>
      </c>
      <c r="E12" s="101">
        <v>4</v>
      </c>
      <c r="F12" s="99">
        <v>9</v>
      </c>
      <c r="G12" s="103" t="s">
        <v>462</v>
      </c>
      <c r="H12" s="109">
        <v>35</v>
      </c>
      <c r="I12" s="102">
        <v>9</v>
      </c>
      <c r="J12" s="103" t="s">
        <v>462</v>
      </c>
      <c r="K12" s="110">
        <v>25</v>
      </c>
      <c r="L12" s="141"/>
      <c r="M12" s="140" t="s">
        <v>476</v>
      </c>
      <c r="N12" s="134"/>
      <c r="O12" s="134"/>
      <c r="P12" s="134"/>
      <c r="Q12" s="134"/>
      <c r="R12" s="134"/>
      <c r="S12" s="142"/>
      <c r="T12" s="143"/>
      <c r="U12" s="144"/>
      <c r="V12" s="142"/>
    </row>
    <row r="13" spans="1:23" ht="40.5" customHeight="1">
      <c r="A13" s="179"/>
      <c r="B13" s="182"/>
      <c r="C13" s="99">
        <v>5</v>
      </c>
      <c r="D13" s="100" t="s">
        <v>461</v>
      </c>
      <c r="E13" s="101">
        <v>6</v>
      </c>
      <c r="F13" s="99">
        <v>9</v>
      </c>
      <c r="G13" s="103" t="s">
        <v>462</v>
      </c>
      <c r="H13" s="109">
        <v>40</v>
      </c>
      <c r="I13" s="102">
        <v>9</v>
      </c>
      <c r="J13" s="103" t="s">
        <v>473</v>
      </c>
      <c r="K13" s="110">
        <v>30</v>
      </c>
      <c r="L13" s="141"/>
      <c r="M13" s="145" t="s">
        <v>477</v>
      </c>
      <c r="N13" s="134"/>
      <c r="O13" s="134"/>
      <c r="P13" s="134"/>
      <c r="Q13" s="134"/>
      <c r="R13" s="134"/>
      <c r="S13" s="142"/>
      <c r="T13" s="143"/>
      <c r="U13" s="144"/>
      <c r="V13" s="142"/>
    </row>
    <row r="14" spans="1:23" ht="40.5" customHeight="1">
      <c r="A14" s="179"/>
      <c r="B14" s="182"/>
      <c r="C14" s="99">
        <v>7</v>
      </c>
      <c r="D14" s="100" t="s">
        <v>461</v>
      </c>
      <c r="E14" s="101">
        <v>8</v>
      </c>
      <c r="F14" s="99">
        <v>9</v>
      </c>
      <c r="G14" s="103" t="s">
        <v>478</v>
      </c>
      <c r="H14" s="109">
        <v>45</v>
      </c>
      <c r="I14" s="102">
        <v>9</v>
      </c>
      <c r="J14" s="103" t="s">
        <v>462</v>
      </c>
      <c r="K14" s="110">
        <v>35</v>
      </c>
      <c r="L14" s="141"/>
      <c r="M14" s="145"/>
      <c r="N14" s="134"/>
      <c r="O14" s="134"/>
      <c r="P14" s="134"/>
      <c r="Q14" s="134"/>
      <c r="R14" s="134"/>
      <c r="S14" s="142"/>
      <c r="T14" s="143"/>
      <c r="U14" s="144"/>
      <c r="V14" s="142"/>
    </row>
    <row r="15" spans="1:23" ht="40.5" customHeight="1" thickBot="1">
      <c r="A15" s="180"/>
      <c r="B15" s="183"/>
      <c r="C15" s="122">
        <v>9</v>
      </c>
      <c r="D15" s="123" t="s">
        <v>475</v>
      </c>
      <c r="E15" s="124">
        <v>10</v>
      </c>
      <c r="F15" s="122">
        <v>9</v>
      </c>
      <c r="G15" s="118" t="s">
        <v>468</v>
      </c>
      <c r="H15" s="124">
        <v>50</v>
      </c>
      <c r="I15" s="122">
        <v>9</v>
      </c>
      <c r="J15" s="118" t="s">
        <v>468</v>
      </c>
      <c r="K15" s="125">
        <v>40</v>
      </c>
      <c r="L15" s="141"/>
      <c r="M15" s="140"/>
      <c r="N15" s="146"/>
      <c r="O15" s="146"/>
      <c r="P15" s="146"/>
      <c r="Q15" s="97"/>
      <c r="R15" s="97"/>
      <c r="S15" s="97"/>
      <c r="T15" s="147"/>
      <c r="U15" s="147"/>
      <c r="V15" s="147"/>
    </row>
    <row r="16" spans="1:23" ht="18" customHeight="1" thickBot="1">
      <c r="A16" s="129"/>
      <c r="B16" s="134"/>
      <c r="C16" s="134"/>
      <c r="D16" s="134"/>
      <c r="E16" s="134"/>
      <c r="F16" s="134"/>
      <c r="G16" s="134"/>
      <c r="H16" s="142"/>
      <c r="I16" s="134"/>
      <c r="J16" s="134"/>
      <c r="K16" s="148"/>
      <c r="L16" s="141"/>
      <c r="M16" s="134"/>
      <c r="N16" s="134"/>
      <c r="O16" s="134"/>
      <c r="P16" s="134"/>
      <c r="Q16" s="134"/>
      <c r="R16" s="134"/>
      <c r="S16" s="142"/>
      <c r="T16" s="143"/>
      <c r="U16" s="144"/>
      <c r="V16" s="149"/>
    </row>
    <row r="17" spans="1:22" ht="40.5" customHeight="1" thickBot="1">
      <c r="A17" s="150" t="s">
        <v>464</v>
      </c>
      <c r="B17" s="127" t="s">
        <v>479</v>
      </c>
      <c r="C17" s="151"/>
      <c r="D17" s="151"/>
      <c r="E17" s="152"/>
      <c r="F17" s="129">
        <v>10</v>
      </c>
      <c r="G17" s="129" t="s">
        <v>462</v>
      </c>
      <c r="H17" s="130">
        <v>0</v>
      </c>
      <c r="I17" s="129">
        <v>9</v>
      </c>
      <c r="J17" s="129" t="s">
        <v>462</v>
      </c>
      <c r="K17" s="153">
        <v>50</v>
      </c>
      <c r="L17" s="97"/>
      <c r="M17" s="146"/>
      <c r="N17" s="146"/>
      <c r="O17" s="146"/>
      <c r="P17" s="146"/>
      <c r="Q17" s="146"/>
      <c r="R17" s="146"/>
      <c r="S17" s="146"/>
      <c r="T17" s="147"/>
      <c r="U17" s="147"/>
      <c r="V17" s="147"/>
    </row>
    <row r="18" spans="1:22" ht="28.5" customHeight="1">
      <c r="A18" s="97"/>
      <c r="B18" s="97"/>
      <c r="C18" s="97"/>
      <c r="D18" s="97"/>
      <c r="E18" s="97"/>
      <c r="F18" s="97"/>
      <c r="G18" s="97"/>
      <c r="H18" s="141"/>
      <c r="I18" s="97"/>
      <c r="J18" s="97"/>
      <c r="K18" s="97"/>
      <c r="L18" s="97"/>
      <c r="M18" s="97"/>
      <c r="N18" s="97"/>
      <c r="O18" s="97"/>
      <c r="P18" s="97"/>
      <c r="Q18" s="97"/>
      <c r="R18" s="97"/>
      <c r="S18" s="141"/>
      <c r="T18" s="154"/>
      <c r="U18" s="147"/>
      <c r="V18" s="154"/>
    </row>
    <row r="19" spans="1:22" ht="40.5" customHeight="1">
      <c r="A19" s="140" t="s">
        <v>480</v>
      </c>
      <c r="B19" s="97"/>
      <c r="C19" s="97"/>
      <c r="D19" s="97"/>
      <c r="E19" s="97"/>
      <c r="F19" s="97"/>
      <c r="G19" s="97"/>
      <c r="H19" s="141"/>
      <c r="I19" s="97"/>
      <c r="J19" s="97"/>
      <c r="K19" s="97"/>
      <c r="L19" s="97"/>
      <c r="M19" s="146"/>
      <c r="N19" s="146"/>
      <c r="O19" s="146"/>
      <c r="P19" s="146"/>
      <c r="Q19" s="97"/>
      <c r="R19" s="97"/>
      <c r="S19" s="97"/>
      <c r="T19" s="147"/>
      <c r="U19" s="147"/>
      <c r="V19" s="147"/>
    </row>
    <row r="20" spans="1:22" ht="40.5" customHeight="1">
      <c r="A20" s="140" t="s">
        <v>481</v>
      </c>
      <c r="B20" s="97"/>
      <c r="C20" s="97"/>
      <c r="D20" s="97"/>
      <c r="E20" s="97"/>
      <c r="F20" s="97"/>
      <c r="G20" s="97"/>
      <c r="H20" s="141"/>
      <c r="I20" s="97"/>
      <c r="J20" s="97"/>
      <c r="K20" s="97"/>
      <c r="L20" s="97"/>
      <c r="M20" s="146"/>
      <c r="N20" s="146"/>
      <c r="O20" s="146"/>
      <c r="P20" s="146"/>
      <c r="Q20" s="97"/>
      <c r="R20" s="97"/>
      <c r="S20" s="97"/>
      <c r="T20" s="147"/>
      <c r="U20" s="147"/>
      <c r="V20" s="147"/>
    </row>
    <row r="21" spans="1:22" ht="33" customHeight="1">
      <c r="A21" s="140" t="s">
        <v>482</v>
      </c>
      <c r="B21" s="98"/>
    </row>
    <row r="22" spans="1:22" ht="27" customHeight="1">
      <c r="A22" s="98"/>
      <c r="B22" s="98"/>
    </row>
    <row r="23" spans="1:22" ht="27" customHeight="1">
      <c r="A23" s="98"/>
      <c r="B23" s="98"/>
    </row>
  </sheetData>
  <mergeCells count="13">
    <mergeCell ref="A5:A9"/>
    <mergeCell ref="B5:B9"/>
    <mergeCell ref="A11:A15"/>
    <mergeCell ref="B11:B15"/>
    <mergeCell ref="O2:P2"/>
    <mergeCell ref="Q2:S2"/>
    <mergeCell ref="A3:K3"/>
    <mergeCell ref="M3:V3"/>
    <mergeCell ref="C4:E4"/>
    <mergeCell ref="F4:H4"/>
    <mergeCell ref="I4:K4"/>
    <mergeCell ref="Q4:S4"/>
    <mergeCell ref="T4:V4"/>
  </mergeCells>
  <phoneticPr fontId="2"/>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selection activeCell="C163" sqref="C163"/>
    </sheetView>
  </sheetViews>
  <sheetFormatPr defaultRowHeight="14.25"/>
  <cols>
    <col min="1" max="1" width="6.75" style="1" customWidth="1"/>
    <col min="2" max="2" width="7.625" style="1" customWidth="1"/>
    <col min="3" max="3" width="27.25" style="3" customWidth="1"/>
    <col min="4" max="4" width="11.5" style="77" customWidth="1"/>
    <col min="5" max="5" width="16.625" style="3" customWidth="1"/>
    <col min="6" max="6" width="10.25" style="3" customWidth="1"/>
    <col min="7" max="7" width="16.625" style="3" customWidth="1"/>
    <col min="8" max="8" width="10.5" style="3" customWidth="1"/>
    <col min="9" max="9" width="10.375" style="3" customWidth="1"/>
    <col min="10" max="16384" width="9" style="3"/>
  </cols>
  <sheetData>
    <row r="1" spans="1:4">
      <c r="A1" s="1" t="s">
        <v>433</v>
      </c>
      <c r="B1" s="1" t="s">
        <v>432</v>
      </c>
      <c r="C1" s="1" t="s">
        <v>50</v>
      </c>
      <c r="D1" s="77" t="s">
        <v>428</v>
      </c>
    </row>
    <row r="2" spans="1:4">
      <c r="A2" s="1">
        <v>1</v>
      </c>
      <c r="B2" s="1" t="s">
        <v>431</v>
      </c>
      <c r="C2" s="47" t="s">
        <v>306</v>
      </c>
      <c r="D2" s="79">
        <v>365001</v>
      </c>
    </row>
    <row r="3" spans="1:4">
      <c r="A3" s="1">
        <v>2</v>
      </c>
      <c r="B3" s="1" t="s">
        <v>431</v>
      </c>
      <c r="C3" s="47" t="s">
        <v>307</v>
      </c>
      <c r="D3" s="79">
        <v>365002</v>
      </c>
    </row>
    <row r="4" spans="1:4">
      <c r="A4" s="1">
        <v>3</v>
      </c>
      <c r="B4" s="1" t="s">
        <v>431</v>
      </c>
      <c r="C4" s="47" t="s">
        <v>308</v>
      </c>
      <c r="D4" s="79">
        <v>365003</v>
      </c>
    </row>
    <row r="5" spans="1:4">
      <c r="A5" s="1">
        <v>4</v>
      </c>
      <c r="B5" s="1" t="s">
        <v>431</v>
      </c>
      <c r="C5" s="47" t="s">
        <v>309</v>
      </c>
      <c r="D5" s="79">
        <v>365004</v>
      </c>
    </row>
    <row r="6" spans="1:4">
      <c r="A6" s="1">
        <v>5</v>
      </c>
      <c r="B6" s="1" t="s">
        <v>431</v>
      </c>
      <c r="C6" s="47" t="s">
        <v>310</v>
      </c>
      <c r="D6" s="79">
        <v>365005</v>
      </c>
    </row>
    <row r="7" spans="1:4">
      <c r="A7" s="1">
        <v>6</v>
      </c>
      <c r="B7" s="1" t="s">
        <v>431</v>
      </c>
      <c r="C7" s="47" t="s">
        <v>311</v>
      </c>
      <c r="D7" s="79">
        <v>365006</v>
      </c>
    </row>
    <row r="8" spans="1:4">
      <c r="A8" s="1">
        <v>7</v>
      </c>
      <c r="B8" s="1" t="s">
        <v>431</v>
      </c>
      <c r="C8" s="47" t="s">
        <v>312</v>
      </c>
      <c r="D8" s="79">
        <v>365007</v>
      </c>
    </row>
    <row r="9" spans="1:4">
      <c r="A9" s="1">
        <v>8</v>
      </c>
      <c r="B9" s="1" t="s">
        <v>431</v>
      </c>
      <c r="C9" s="47" t="s">
        <v>305</v>
      </c>
      <c r="D9" s="79">
        <v>365008</v>
      </c>
    </row>
    <row r="10" spans="1:4">
      <c r="A10" s="1">
        <v>9</v>
      </c>
      <c r="B10" s="1" t="s">
        <v>431</v>
      </c>
      <c r="C10" s="47" t="s">
        <v>313</v>
      </c>
      <c r="D10" s="79">
        <v>365009</v>
      </c>
    </row>
    <row r="11" spans="1:4">
      <c r="A11" s="1">
        <v>10</v>
      </c>
      <c r="B11" s="1" t="s">
        <v>431</v>
      </c>
      <c r="C11" s="47" t="s">
        <v>314</v>
      </c>
      <c r="D11" s="79">
        <v>365010</v>
      </c>
    </row>
    <row r="12" spans="1:4">
      <c r="A12" s="1">
        <v>11</v>
      </c>
      <c r="B12" s="1" t="s">
        <v>431</v>
      </c>
      <c r="C12" s="47" t="s">
        <v>315</v>
      </c>
      <c r="D12" s="79">
        <v>365011</v>
      </c>
    </row>
    <row r="13" spans="1:4">
      <c r="A13" s="1">
        <v>12</v>
      </c>
      <c r="B13" s="1" t="s">
        <v>431</v>
      </c>
      <c r="C13" s="47" t="s">
        <v>316</v>
      </c>
      <c r="D13" s="79">
        <v>365012</v>
      </c>
    </row>
    <row r="14" spans="1:4">
      <c r="A14" s="1">
        <v>13</v>
      </c>
      <c r="B14" s="1" t="s">
        <v>431</v>
      </c>
      <c r="C14" s="47" t="s">
        <v>317</v>
      </c>
      <c r="D14" s="79">
        <v>365013</v>
      </c>
    </row>
    <row r="15" spans="1:4">
      <c r="A15" s="1">
        <v>14</v>
      </c>
      <c r="B15" s="1" t="s">
        <v>431</v>
      </c>
      <c r="C15" s="47" t="s">
        <v>318</v>
      </c>
      <c r="D15" s="79">
        <v>365014</v>
      </c>
    </row>
    <row r="16" spans="1:4">
      <c r="A16" s="1">
        <v>15</v>
      </c>
      <c r="B16" s="1" t="s">
        <v>431</v>
      </c>
      <c r="C16" s="47" t="s">
        <v>319</v>
      </c>
      <c r="D16" s="79">
        <v>365015</v>
      </c>
    </row>
    <row r="17" spans="1:4">
      <c r="A17" s="1">
        <v>16</v>
      </c>
      <c r="B17" s="1" t="s">
        <v>431</v>
      </c>
      <c r="C17" s="47" t="s">
        <v>320</v>
      </c>
      <c r="D17" s="79">
        <v>365016</v>
      </c>
    </row>
    <row r="18" spans="1:4">
      <c r="A18" s="1">
        <v>17</v>
      </c>
      <c r="B18" s="1" t="s">
        <v>431</v>
      </c>
      <c r="C18" s="47" t="s">
        <v>321</v>
      </c>
      <c r="D18" s="79">
        <v>365017</v>
      </c>
    </row>
    <row r="19" spans="1:4">
      <c r="A19" s="1">
        <v>18</v>
      </c>
      <c r="B19" s="1" t="s">
        <v>431</v>
      </c>
      <c r="C19" s="47" t="s">
        <v>322</v>
      </c>
      <c r="D19" s="79">
        <v>365018</v>
      </c>
    </row>
    <row r="20" spans="1:4">
      <c r="A20" s="1">
        <v>19</v>
      </c>
      <c r="B20" s="1" t="s">
        <v>431</v>
      </c>
      <c r="C20" s="47" t="s">
        <v>323</v>
      </c>
      <c r="D20" s="79">
        <v>365019</v>
      </c>
    </row>
    <row r="21" spans="1:4">
      <c r="A21" s="1">
        <v>20</v>
      </c>
      <c r="B21" s="1" t="s">
        <v>431</v>
      </c>
      <c r="C21" s="47" t="s">
        <v>324</v>
      </c>
      <c r="D21" s="79">
        <v>365020</v>
      </c>
    </row>
    <row r="22" spans="1:4">
      <c r="A22" s="1">
        <v>21</v>
      </c>
      <c r="B22" s="1" t="s">
        <v>431</v>
      </c>
      <c r="C22" s="47" t="s">
        <v>325</v>
      </c>
      <c r="D22" s="79">
        <v>365021</v>
      </c>
    </row>
    <row r="23" spans="1:4">
      <c r="A23" s="1">
        <v>22</v>
      </c>
      <c r="B23" s="1" t="s">
        <v>431</v>
      </c>
      <c r="C23" s="47" t="s">
        <v>326</v>
      </c>
      <c r="D23" s="79">
        <v>365022</v>
      </c>
    </row>
    <row r="24" spans="1:4">
      <c r="A24" s="1">
        <v>23</v>
      </c>
      <c r="B24" s="1" t="s">
        <v>431</v>
      </c>
      <c r="C24" s="47" t="s">
        <v>327</v>
      </c>
      <c r="D24" s="79">
        <v>365023</v>
      </c>
    </row>
    <row r="25" spans="1:4">
      <c r="A25" s="1">
        <v>24</v>
      </c>
      <c r="B25" s="1" t="s">
        <v>431</v>
      </c>
      <c r="C25" s="47" t="s">
        <v>328</v>
      </c>
      <c r="D25" s="79">
        <v>365024</v>
      </c>
    </row>
    <row r="26" spans="1:4">
      <c r="A26" s="1">
        <v>25</v>
      </c>
      <c r="B26" s="1" t="s">
        <v>431</v>
      </c>
      <c r="C26" s="47" t="s">
        <v>329</v>
      </c>
      <c r="D26" s="79">
        <v>365025</v>
      </c>
    </row>
    <row r="27" spans="1:4">
      <c r="A27" s="1">
        <v>26</v>
      </c>
      <c r="B27" s="1" t="s">
        <v>431</v>
      </c>
      <c r="C27" s="47" t="s">
        <v>330</v>
      </c>
      <c r="D27" s="79">
        <v>365026</v>
      </c>
    </row>
    <row r="28" spans="1:4">
      <c r="A28" s="1">
        <v>27</v>
      </c>
      <c r="B28" s="1" t="s">
        <v>431</v>
      </c>
      <c r="C28" s="47" t="s">
        <v>331</v>
      </c>
      <c r="D28" s="79">
        <v>365027</v>
      </c>
    </row>
    <row r="29" spans="1:4">
      <c r="A29" s="1">
        <v>28</v>
      </c>
      <c r="B29" s="1" t="s">
        <v>431</v>
      </c>
      <c r="C29" s="47" t="s">
        <v>332</v>
      </c>
      <c r="D29" s="79">
        <v>365028</v>
      </c>
    </row>
    <row r="30" spans="1:4">
      <c r="A30" s="1">
        <v>29</v>
      </c>
      <c r="B30" s="1" t="s">
        <v>431</v>
      </c>
      <c r="C30" s="47" t="s">
        <v>333</v>
      </c>
      <c r="D30" s="79">
        <v>365029</v>
      </c>
    </row>
    <row r="31" spans="1:4">
      <c r="A31" s="1">
        <v>30</v>
      </c>
      <c r="B31" s="1" t="s">
        <v>431</v>
      </c>
      <c r="C31" s="47" t="s">
        <v>334</v>
      </c>
      <c r="D31" s="79">
        <v>365030</v>
      </c>
    </row>
    <row r="32" spans="1:4">
      <c r="A32" s="1">
        <v>31</v>
      </c>
      <c r="B32" s="1" t="s">
        <v>431</v>
      </c>
      <c r="C32" s="47" t="s">
        <v>335</v>
      </c>
      <c r="D32" s="79">
        <v>365031</v>
      </c>
    </row>
    <row r="33" spans="1:4">
      <c r="A33" s="1">
        <v>32</v>
      </c>
      <c r="B33" s="1" t="s">
        <v>431</v>
      </c>
      <c r="C33" s="47" t="s">
        <v>336</v>
      </c>
      <c r="D33" s="79">
        <v>365032</v>
      </c>
    </row>
    <row r="34" spans="1:4">
      <c r="A34" s="1">
        <v>33</v>
      </c>
      <c r="B34" s="1" t="s">
        <v>431</v>
      </c>
      <c r="C34" s="47" t="s">
        <v>337</v>
      </c>
      <c r="D34" s="79">
        <v>365033</v>
      </c>
    </row>
    <row r="35" spans="1:4">
      <c r="A35" s="1">
        <v>34</v>
      </c>
      <c r="B35" s="1" t="s">
        <v>431</v>
      </c>
      <c r="C35" s="47" t="s">
        <v>338</v>
      </c>
      <c r="D35" s="79">
        <v>365034</v>
      </c>
    </row>
    <row r="36" spans="1:4">
      <c r="A36" s="1">
        <v>35</v>
      </c>
      <c r="B36" s="1" t="s">
        <v>431</v>
      </c>
      <c r="C36" s="3" t="s">
        <v>339</v>
      </c>
      <c r="D36" s="77">
        <v>365035</v>
      </c>
    </row>
    <row r="37" spans="1:4">
      <c r="A37" s="1">
        <v>36</v>
      </c>
      <c r="B37" s="1" t="s">
        <v>431</v>
      </c>
      <c r="C37" s="3" t="s">
        <v>340</v>
      </c>
      <c r="D37" s="80">
        <v>365036</v>
      </c>
    </row>
    <row r="38" spans="1:4">
      <c r="A38" s="1">
        <v>37</v>
      </c>
      <c r="B38" s="1" t="s">
        <v>431</v>
      </c>
      <c r="C38" s="3" t="s">
        <v>341</v>
      </c>
      <c r="D38" s="77">
        <v>365037</v>
      </c>
    </row>
    <row r="39" spans="1:4">
      <c r="A39" s="1">
        <v>38</v>
      </c>
      <c r="B39" s="1" t="s">
        <v>431</v>
      </c>
      <c r="C39" s="3" t="s">
        <v>342</v>
      </c>
      <c r="D39" s="77">
        <v>365038</v>
      </c>
    </row>
    <row r="40" spans="1:4">
      <c r="A40" s="1">
        <v>39</v>
      </c>
      <c r="B40" s="1" t="s">
        <v>431</v>
      </c>
      <c r="C40" s="3" t="s">
        <v>343</v>
      </c>
      <c r="D40" s="77">
        <v>365039</v>
      </c>
    </row>
    <row r="41" spans="1:4">
      <c r="A41" s="1">
        <v>40</v>
      </c>
      <c r="B41" s="1" t="s">
        <v>431</v>
      </c>
      <c r="C41" s="3" t="s">
        <v>344</v>
      </c>
      <c r="D41" s="77">
        <v>365040</v>
      </c>
    </row>
    <row r="42" spans="1:4">
      <c r="A42" s="1">
        <v>41</v>
      </c>
      <c r="B42" s="1" t="s">
        <v>431</v>
      </c>
      <c r="C42" s="3" t="s">
        <v>345</v>
      </c>
      <c r="D42" s="77">
        <v>365041</v>
      </c>
    </row>
    <row r="43" spans="1:4">
      <c r="A43" s="1">
        <v>42</v>
      </c>
      <c r="B43" s="1" t="s">
        <v>431</v>
      </c>
      <c r="C43" s="3" t="s">
        <v>346</v>
      </c>
      <c r="D43" s="77">
        <v>365042</v>
      </c>
    </row>
    <row r="44" spans="1:4">
      <c r="A44" s="1">
        <v>43</v>
      </c>
      <c r="B44" s="1" t="s">
        <v>431</v>
      </c>
      <c r="C44" s="3" t="s">
        <v>347</v>
      </c>
      <c r="D44" s="77">
        <v>365043</v>
      </c>
    </row>
    <row r="45" spans="1:4">
      <c r="A45" s="1">
        <v>44</v>
      </c>
      <c r="B45" s="1" t="s">
        <v>431</v>
      </c>
      <c r="C45" s="3" t="s">
        <v>348</v>
      </c>
      <c r="D45" s="77">
        <v>365044</v>
      </c>
    </row>
    <row r="46" spans="1:4">
      <c r="A46" s="1">
        <v>45</v>
      </c>
      <c r="B46" s="1" t="s">
        <v>431</v>
      </c>
      <c r="C46" s="3" t="s">
        <v>349</v>
      </c>
      <c r="D46" s="77">
        <v>365045</v>
      </c>
    </row>
    <row r="47" spans="1:4">
      <c r="A47" s="1">
        <v>46</v>
      </c>
      <c r="B47" s="1" t="s">
        <v>431</v>
      </c>
      <c r="C47" s="3" t="s">
        <v>350</v>
      </c>
      <c r="D47" s="77">
        <v>365046</v>
      </c>
    </row>
    <row r="48" spans="1:4">
      <c r="A48" s="1">
        <v>47</v>
      </c>
      <c r="B48" s="1" t="s">
        <v>431</v>
      </c>
      <c r="C48" s="3" t="s">
        <v>351</v>
      </c>
      <c r="D48" s="77">
        <v>365047</v>
      </c>
    </row>
    <row r="49" spans="1:7">
      <c r="A49" s="1">
        <v>48</v>
      </c>
      <c r="B49" s="1" t="s">
        <v>431</v>
      </c>
      <c r="C49" s="3" t="s">
        <v>352</v>
      </c>
      <c r="D49" s="77">
        <v>365048</v>
      </c>
    </row>
    <row r="50" spans="1:7">
      <c r="A50" s="1">
        <v>49</v>
      </c>
      <c r="B50" s="1" t="s">
        <v>431</v>
      </c>
      <c r="C50" s="3" t="s">
        <v>353</v>
      </c>
      <c r="D50" s="77">
        <v>365049</v>
      </c>
    </row>
    <row r="51" spans="1:7">
      <c r="A51" s="1">
        <v>50</v>
      </c>
      <c r="B51" s="1" t="s">
        <v>431</v>
      </c>
      <c r="C51" s="3" t="s">
        <v>354</v>
      </c>
      <c r="D51" s="77">
        <v>365050</v>
      </c>
    </row>
    <row r="52" spans="1:7">
      <c r="A52" s="1">
        <v>51</v>
      </c>
      <c r="B52" s="1" t="s">
        <v>431</v>
      </c>
      <c r="C52" s="3" t="s">
        <v>355</v>
      </c>
      <c r="D52" s="77">
        <v>365051</v>
      </c>
    </row>
    <row r="53" spans="1:7">
      <c r="A53" s="1">
        <v>52</v>
      </c>
      <c r="B53" s="1" t="s">
        <v>431</v>
      </c>
      <c r="C53" s="3" t="s">
        <v>356</v>
      </c>
      <c r="D53" s="77">
        <v>365052</v>
      </c>
    </row>
    <row r="54" spans="1:7">
      <c r="A54" s="1">
        <v>53</v>
      </c>
      <c r="B54" s="1" t="s">
        <v>431</v>
      </c>
      <c r="C54" s="3" t="s">
        <v>357</v>
      </c>
      <c r="D54" s="77">
        <v>365053</v>
      </c>
    </row>
    <row r="55" spans="1:7">
      <c r="A55" s="1">
        <v>54</v>
      </c>
      <c r="B55" s="1" t="s">
        <v>431</v>
      </c>
      <c r="C55" s="3" t="s">
        <v>358</v>
      </c>
      <c r="D55" s="77">
        <v>365054</v>
      </c>
    </row>
    <row r="56" spans="1:7">
      <c r="A56" s="1">
        <v>55</v>
      </c>
      <c r="B56" s="1" t="s">
        <v>431</v>
      </c>
      <c r="C56" s="3" t="s">
        <v>359</v>
      </c>
      <c r="D56" s="77">
        <v>365055</v>
      </c>
    </row>
    <row r="57" spans="1:7">
      <c r="A57" s="1">
        <v>56</v>
      </c>
      <c r="B57" s="1" t="s">
        <v>431</v>
      </c>
      <c r="C57" s="3" t="s">
        <v>360</v>
      </c>
      <c r="D57" s="77">
        <v>365056</v>
      </c>
    </row>
    <row r="58" spans="1:7">
      <c r="A58" s="1">
        <v>57</v>
      </c>
      <c r="B58" s="1" t="s">
        <v>431</v>
      </c>
      <c r="C58" s="3" t="s">
        <v>361</v>
      </c>
      <c r="D58" s="77">
        <v>365057</v>
      </c>
    </row>
    <row r="59" spans="1:7">
      <c r="A59" s="1">
        <v>58</v>
      </c>
      <c r="B59" s="1" t="s">
        <v>431</v>
      </c>
      <c r="C59" s="3" t="s">
        <v>362</v>
      </c>
      <c r="D59" s="77">
        <v>365058</v>
      </c>
    </row>
    <row r="60" spans="1:7">
      <c r="A60" s="1">
        <v>59</v>
      </c>
      <c r="B60" s="1" t="s">
        <v>431</v>
      </c>
      <c r="C60" s="3" t="s">
        <v>363</v>
      </c>
      <c r="D60" s="77">
        <v>365059</v>
      </c>
    </row>
    <row r="61" spans="1:7">
      <c r="A61" s="1">
        <v>60</v>
      </c>
      <c r="B61" s="1" t="s">
        <v>431</v>
      </c>
      <c r="C61" s="3" t="s">
        <v>364</v>
      </c>
      <c r="D61" s="77">
        <v>365060</v>
      </c>
    </row>
    <row r="62" spans="1:7">
      <c r="A62" s="1">
        <v>61</v>
      </c>
      <c r="B62" s="1" t="s">
        <v>431</v>
      </c>
      <c r="C62" s="3" t="s">
        <v>365</v>
      </c>
      <c r="D62" s="77">
        <v>365061</v>
      </c>
    </row>
    <row r="63" spans="1:7">
      <c r="A63" s="1">
        <v>62</v>
      </c>
      <c r="B63" s="1" t="s">
        <v>431</v>
      </c>
      <c r="C63" s="3" t="s">
        <v>366</v>
      </c>
      <c r="D63" s="77">
        <v>365062</v>
      </c>
      <c r="F63" s="47"/>
      <c r="G63" s="47"/>
    </row>
    <row r="64" spans="1:7">
      <c r="A64" s="1">
        <v>63</v>
      </c>
      <c r="B64" s="1" t="s">
        <v>431</v>
      </c>
      <c r="C64" s="3" t="s">
        <v>367</v>
      </c>
      <c r="D64" s="77">
        <v>365063</v>
      </c>
      <c r="F64" s="47"/>
      <c r="G64" s="47"/>
    </row>
    <row r="65" spans="1:7">
      <c r="A65" s="1">
        <v>64</v>
      </c>
      <c r="B65" s="1" t="s">
        <v>431</v>
      </c>
      <c r="C65" s="3" t="s">
        <v>368</v>
      </c>
      <c r="D65" s="77">
        <v>365064</v>
      </c>
      <c r="F65" s="47"/>
      <c r="G65" s="47"/>
    </row>
    <row r="66" spans="1:7">
      <c r="A66" s="1">
        <v>65</v>
      </c>
      <c r="B66" s="1" t="s">
        <v>431</v>
      </c>
      <c r="C66" s="3" t="s">
        <v>369</v>
      </c>
      <c r="D66" s="77">
        <v>365065</v>
      </c>
    </row>
    <row r="67" spans="1:7">
      <c r="A67" s="1">
        <v>66</v>
      </c>
      <c r="B67" s="1" t="s">
        <v>431</v>
      </c>
      <c r="C67" s="3" t="s">
        <v>370</v>
      </c>
      <c r="D67" s="77">
        <v>365066</v>
      </c>
    </row>
    <row r="68" spans="1:7">
      <c r="A68" s="1">
        <v>67</v>
      </c>
      <c r="B68" s="1" t="s">
        <v>431</v>
      </c>
      <c r="C68" s="3" t="s">
        <v>371</v>
      </c>
      <c r="D68" s="77">
        <v>365067</v>
      </c>
    </row>
    <row r="69" spans="1:7">
      <c r="A69" s="1">
        <v>68</v>
      </c>
      <c r="B69" s="1" t="s">
        <v>431</v>
      </c>
      <c r="C69" s="3" t="s">
        <v>372</v>
      </c>
      <c r="D69" s="77">
        <v>365068</v>
      </c>
    </row>
    <row r="70" spans="1:7">
      <c r="A70" s="1">
        <v>69</v>
      </c>
      <c r="B70" s="1" t="s">
        <v>431</v>
      </c>
      <c r="C70" s="3" t="s">
        <v>373</v>
      </c>
      <c r="D70" s="77">
        <v>365069</v>
      </c>
    </row>
    <row r="71" spans="1:7">
      <c r="A71" s="1">
        <v>70</v>
      </c>
      <c r="B71" s="1" t="s">
        <v>431</v>
      </c>
      <c r="C71" s="3" t="s">
        <v>374</v>
      </c>
      <c r="D71" s="77">
        <v>365070</v>
      </c>
    </row>
    <row r="72" spans="1:7">
      <c r="A72" s="1">
        <v>71</v>
      </c>
      <c r="B72" s="1" t="s">
        <v>431</v>
      </c>
      <c r="C72" s="3" t="s">
        <v>375</v>
      </c>
      <c r="D72" s="77">
        <v>365071</v>
      </c>
    </row>
    <row r="73" spans="1:7">
      <c r="A73" s="1">
        <v>72</v>
      </c>
      <c r="B73" s="1" t="s">
        <v>431</v>
      </c>
      <c r="C73" s="3" t="s">
        <v>376</v>
      </c>
      <c r="D73" s="77">
        <v>365072</v>
      </c>
    </row>
    <row r="74" spans="1:7">
      <c r="A74" s="1">
        <v>73</v>
      </c>
      <c r="B74" s="1" t="s">
        <v>431</v>
      </c>
      <c r="C74" s="3" t="s">
        <v>377</v>
      </c>
      <c r="D74" s="77">
        <v>365073</v>
      </c>
    </row>
    <row r="75" spans="1:7">
      <c r="A75" s="1">
        <v>74</v>
      </c>
      <c r="B75" s="1" t="s">
        <v>431</v>
      </c>
      <c r="C75" s="3" t="s">
        <v>378</v>
      </c>
      <c r="D75" s="77">
        <v>365074</v>
      </c>
    </row>
    <row r="76" spans="1:7">
      <c r="A76" s="1">
        <v>75</v>
      </c>
      <c r="B76" s="1" t="s">
        <v>431</v>
      </c>
      <c r="C76" s="3" t="s">
        <v>379</v>
      </c>
      <c r="D76" s="77">
        <v>365075</v>
      </c>
    </row>
    <row r="77" spans="1:7">
      <c r="A77" s="1">
        <v>76</v>
      </c>
      <c r="B77" s="1" t="s">
        <v>431</v>
      </c>
      <c r="C77" s="3" t="s">
        <v>380</v>
      </c>
      <c r="D77" s="77">
        <v>365076</v>
      </c>
    </row>
    <row r="78" spans="1:7">
      <c r="A78" s="1">
        <v>77</v>
      </c>
      <c r="B78" s="1" t="s">
        <v>431</v>
      </c>
      <c r="C78" s="3" t="s">
        <v>381</v>
      </c>
      <c r="D78" s="77">
        <v>365077</v>
      </c>
    </row>
    <row r="79" spans="1:7">
      <c r="A79" s="1">
        <v>78</v>
      </c>
      <c r="B79" s="1" t="s">
        <v>431</v>
      </c>
      <c r="C79" s="3" t="s">
        <v>382</v>
      </c>
      <c r="D79" s="77">
        <v>365078</v>
      </c>
    </row>
    <row r="80" spans="1:7">
      <c r="A80" s="1">
        <v>79</v>
      </c>
      <c r="B80" s="1" t="s">
        <v>431</v>
      </c>
      <c r="C80" s="3" t="s">
        <v>383</v>
      </c>
      <c r="D80" s="77">
        <v>365079</v>
      </c>
    </row>
    <row r="81" spans="1:4">
      <c r="A81" s="1">
        <v>80</v>
      </c>
      <c r="B81" s="1" t="s">
        <v>431</v>
      </c>
      <c r="C81" s="3" t="s">
        <v>384</v>
      </c>
      <c r="D81" s="77">
        <v>365080</v>
      </c>
    </row>
    <row r="82" spans="1:4">
      <c r="A82" s="1">
        <v>81</v>
      </c>
      <c r="B82" s="1" t="s">
        <v>430</v>
      </c>
      <c r="C82" s="47" t="s">
        <v>53</v>
      </c>
      <c r="D82" s="77">
        <v>363091</v>
      </c>
    </row>
    <row r="83" spans="1:4">
      <c r="A83" s="1">
        <v>82</v>
      </c>
      <c r="B83" s="1" t="s">
        <v>430</v>
      </c>
      <c r="C83" s="47" t="s">
        <v>54</v>
      </c>
      <c r="D83" s="78">
        <v>363092</v>
      </c>
    </row>
    <row r="84" spans="1:4">
      <c r="A84" s="1">
        <v>83</v>
      </c>
      <c r="B84" s="1" t="s">
        <v>430</v>
      </c>
      <c r="C84" s="47" t="s">
        <v>385</v>
      </c>
      <c r="D84" s="78">
        <v>363101</v>
      </c>
    </row>
    <row r="85" spans="1:4">
      <c r="A85" s="1">
        <v>84</v>
      </c>
      <c r="B85" s="1" t="s">
        <v>430</v>
      </c>
      <c r="C85" s="47" t="s">
        <v>386</v>
      </c>
      <c r="D85" s="78">
        <v>363102</v>
      </c>
    </row>
    <row r="86" spans="1:4">
      <c r="A86" s="1">
        <v>85</v>
      </c>
      <c r="B86" s="1" t="s">
        <v>430</v>
      </c>
      <c r="C86" s="47" t="s">
        <v>387</v>
      </c>
      <c r="D86" s="78">
        <v>363103</v>
      </c>
    </row>
    <row r="87" spans="1:4">
      <c r="A87" s="1">
        <v>86</v>
      </c>
      <c r="B87" s="1" t="s">
        <v>430</v>
      </c>
      <c r="C87" s="47" t="s">
        <v>388</v>
      </c>
      <c r="D87" s="78">
        <v>363104</v>
      </c>
    </row>
    <row r="88" spans="1:4">
      <c r="A88" s="1">
        <v>87</v>
      </c>
      <c r="B88" s="1" t="s">
        <v>430</v>
      </c>
      <c r="C88" s="47" t="s">
        <v>389</v>
      </c>
      <c r="D88" s="78">
        <v>363105</v>
      </c>
    </row>
    <row r="89" spans="1:4">
      <c r="A89" s="1">
        <v>88</v>
      </c>
      <c r="B89" s="1" t="s">
        <v>430</v>
      </c>
      <c r="C89" s="47" t="s">
        <v>390</v>
      </c>
      <c r="D89" s="78">
        <v>363106</v>
      </c>
    </row>
    <row r="90" spans="1:4">
      <c r="A90" s="1">
        <v>89</v>
      </c>
      <c r="B90" s="1" t="s">
        <v>430</v>
      </c>
      <c r="C90" s="47" t="s">
        <v>391</v>
      </c>
      <c r="D90" s="78">
        <v>363107</v>
      </c>
    </row>
    <row r="91" spans="1:4">
      <c r="A91" s="1">
        <v>90</v>
      </c>
      <c r="B91" s="1" t="s">
        <v>430</v>
      </c>
      <c r="C91" s="47" t="s">
        <v>392</v>
      </c>
      <c r="D91" s="78">
        <v>363108</v>
      </c>
    </row>
    <row r="92" spans="1:4">
      <c r="A92" s="1">
        <v>91</v>
      </c>
      <c r="B92" s="1" t="s">
        <v>430</v>
      </c>
      <c r="C92" s="47" t="s">
        <v>393</v>
      </c>
      <c r="D92" s="78">
        <v>363109</v>
      </c>
    </row>
    <row r="93" spans="1:4">
      <c r="A93" s="1">
        <v>92</v>
      </c>
      <c r="B93" s="1" t="s">
        <v>430</v>
      </c>
      <c r="C93" s="47" t="s">
        <v>394</v>
      </c>
      <c r="D93" s="78">
        <v>363110</v>
      </c>
    </row>
    <row r="94" spans="1:4">
      <c r="A94" s="1">
        <v>93</v>
      </c>
      <c r="B94" s="1" t="s">
        <v>430</v>
      </c>
      <c r="C94" s="47" t="s">
        <v>395</v>
      </c>
      <c r="D94" s="78">
        <v>363111</v>
      </c>
    </row>
    <row r="95" spans="1:4">
      <c r="A95" s="1">
        <v>94</v>
      </c>
      <c r="B95" s="1" t="s">
        <v>430</v>
      </c>
      <c r="C95" s="47" t="s">
        <v>396</v>
      </c>
      <c r="D95" s="78">
        <v>363112</v>
      </c>
    </row>
    <row r="96" spans="1:4">
      <c r="A96" s="1">
        <v>95</v>
      </c>
      <c r="B96" s="1" t="s">
        <v>430</v>
      </c>
      <c r="C96" s="47" t="s">
        <v>397</v>
      </c>
      <c r="D96" s="78">
        <v>363113</v>
      </c>
    </row>
    <row r="97" spans="1:4">
      <c r="A97" s="1">
        <v>96</v>
      </c>
      <c r="B97" s="1" t="s">
        <v>430</v>
      </c>
      <c r="C97" s="47" t="s">
        <v>398</v>
      </c>
      <c r="D97" s="78">
        <v>363114</v>
      </c>
    </row>
    <row r="98" spans="1:4">
      <c r="A98" s="1">
        <v>97</v>
      </c>
      <c r="B98" s="1" t="s">
        <v>430</v>
      </c>
      <c r="C98" s="47" t="s">
        <v>399</v>
      </c>
      <c r="D98" s="78">
        <v>363115</v>
      </c>
    </row>
    <row r="99" spans="1:4">
      <c r="A99" s="1">
        <v>98</v>
      </c>
      <c r="B99" s="1" t="s">
        <v>430</v>
      </c>
      <c r="C99" s="47" t="s">
        <v>400</v>
      </c>
      <c r="D99" s="78">
        <v>363116</v>
      </c>
    </row>
    <row r="100" spans="1:4">
      <c r="A100" s="1">
        <v>99</v>
      </c>
      <c r="B100" s="1" t="s">
        <v>430</v>
      </c>
      <c r="C100" s="47" t="s">
        <v>401</v>
      </c>
      <c r="D100" s="78">
        <v>363117</v>
      </c>
    </row>
    <row r="101" spans="1:4">
      <c r="A101" s="1">
        <v>100</v>
      </c>
      <c r="B101" s="1" t="s">
        <v>430</v>
      </c>
      <c r="C101" s="47" t="s">
        <v>402</v>
      </c>
      <c r="D101" s="78">
        <v>363118</v>
      </c>
    </row>
    <row r="102" spans="1:4">
      <c r="A102" s="1">
        <v>101</v>
      </c>
      <c r="B102" s="1" t="s">
        <v>430</v>
      </c>
      <c r="C102" s="47" t="s">
        <v>403</v>
      </c>
      <c r="D102" s="78">
        <v>363119</v>
      </c>
    </row>
    <row r="103" spans="1:4">
      <c r="A103" s="1">
        <v>102</v>
      </c>
      <c r="B103" s="1" t="s">
        <v>430</v>
      </c>
      <c r="C103" s="47" t="s">
        <v>404</v>
      </c>
      <c r="D103" s="78">
        <v>363121</v>
      </c>
    </row>
    <row r="104" spans="1:4">
      <c r="A104" s="1">
        <v>103</v>
      </c>
      <c r="B104" s="1" t="s">
        <v>430</v>
      </c>
      <c r="C104" s="47" t="s">
        <v>405</v>
      </c>
      <c r="D104" s="78">
        <v>363123</v>
      </c>
    </row>
    <row r="105" spans="1:4">
      <c r="A105" s="1">
        <v>104</v>
      </c>
      <c r="B105" s="1" t="s">
        <v>430</v>
      </c>
      <c r="C105" s="47" t="s">
        <v>406</v>
      </c>
      <c r="D105" s="78">
        <v>363124</v>
      </c>
    </row>
    <row r="106" spans="1:4">
      <c r="A106" s="1">
        <v>105</v>
      </c>
      <c r="B106" s="1" t="s">
        <v>430</v>
      </c>
      <c r="C106" s="47" t="s">
        <v>407</v>
      </c>
      <c r="D106" s="78">
        <v>363125</v>
      </c>
    </row>
    <row r="107" spans="1:4">
      <c r="A107" s="1">
        <v>106</v>
      </c>
      <c r="B107" s="1" t="s">
        <v>430</v>
      </c>
      <c r="C107" s="47" t="s">
        <v>408</v>
      </c>
      <c r="D107" s="78">
        <v>363126</v>
      </c>
    </row>
    <row r="108" spans="1:4">
      <c r="A108" s="1">
        <v>107</v>
      </c>
      <c r="B108" s="1" t="s">
        <v>430</v>
      </c>
      <c r="C108" s="47" t="s">
        <v>409</v>
      </c>
      <c r="D108" s="78">
        <v>363127</v>
      </c>
    </row>
    <row r="109" spans="1:4">
      <c r="A109" s="1">
        <v>108</v>
      </c>
      <c r="B109" s="1" t="s">
        <v>430</v>
      </c>
      <c r="C109" s="47" t="s">
        <v>410</v>
      </c>
      <c r="D109" s="78">
        <v>363128</v>
      </c>
    </row>
    <row r="110" spans="1:4">
      <c r="A110" s="1">
        <v>109</v>
      </c>
      <c r="B110" s="1" t="s">
        <v>430</v>
      </c>
      <c r="C110" s="47" t="s">
        <v>411</v>
      </c>
      <c r="D110" s="78">
        <v>363129</v>
      </c>
    </row>
    <row r="111" spans="1:4">
      <c r="A111" s="1">
        <v>110</v>
      </c>
      <c r="B111" s="1" t="s">
        <v>430</v>
      </c>
      <c r="C111" s="47" t="s">
        <v>412</v>
      </c>
      <c r="D111" s="78">
        <v>363130</v>
      </c>
    </row>
    <row r="112" spans="1:4">
      <c r="A112" s="1">
        <v>111</v>
      </c>
      <c r="B112" s="1" t="s">
        <v>430</v>
      </c>
      <c r="C112" s="47" t="s">
        <v>413</v>
      </c>
      <c r="D112" s="78">
        <v>363131</v>
      </c>
    </row>
    <row r="113" spans="1:4">
      <c r="A113" s="1">
        <v>112</v>
      </c>
      <c r="B113" s="1" t="s">
        <v>430</v>
      </c>
      <c r="C113" s="47" t="s">
        <v>414</v>
      </c>
      <c r="D113" s="78">
        <v>363133</v>
      </c>
    </row>
    <row r="114" spans="1:4">
      <c r="A114" s="1">
        <v>113</v>
      </c>
      <c r="B114" s="1" t="s">
        <v>430</v>
      </c>
      <c r="C114" s="47" t="s">
        <v>415</v>
      </c>
      <c r="D114" s="78">
        <v>363134</v>
      </c>
    </row>
    <row r="115" spans="1:4">
      <c r="A115" s="1">
        <v>114</v>
      </c>
      <c r="B115" s="1" t="s">
        <v>430</v>
      </c>
      <c r="C115" s="47" t="s">
        <v>416</v>
      </c>
      <c r="D115" s="78">
        <v>363135</v>
      </c>
    </row>
    <row r="116" spans="1:4">
      <c r="A116" s="1">
        <v>115</v>
      </c>
      <c r="B116" s="1" t="s">
        <v>430</v>
      </c>
      <c r="C116" s="47" t="s">
        <v>417</v>
      </c>
      <c r="D116" s="78">
        <v>363452</v>
      </c>
    </row>
    <row r="117" spans="1:4">
      <c r="A117" s="1">
        <v>116</v>
      </c>
      <c r="B117" s="1" t="s">
        <v>430</v>
      </c>
      <c r="C117" s="47" t="s">
        <v>72</v>
      </c>
      <c r="D117" s="78">
        <v>363457</v>
      </c>
    </row>
    <row r="118" spans="1:4">
      <c r="A118" s="1">
        <v>117</v>
      </c>
      <c r="B118" s="1" t="s">
        <v>430</v>
      </c>
      <c r="C118" s="47" t="s">
        <v>73</v>
      </c>
      <c r="D118" s="78">
        <v>363458</v>
      </c>
    </row>
    <row r="119" spans="1:4">
      <c r="A119" s="1">
        <v>118</v>
      </c>
      <c r="B119" s="1" t="s">
        <v>430</v>
      </c>
      <c r="C119" s="47" t="s">
        <v>74</v>
      </c>
      <c r="D119" s="78">
        <v>363501</v>
      </c>
    </row>
    <row r="120" spans="1:4">
      <c r="A120" s="1">
        <v>119</v>
      </c>
      <c r="B120" s="1" t="s">
        <v>430</v>
      </c>
      <c r="C120" s="47" t="s">
        <v>418</v>
      </c>
      <c r="D120" s="78">
        <v>363502</v>
      </c>
    </row>
    <row r="121" spans="1:4">
      <c r="A121" s="1">
        <v>120</v>
      </c>
      <c r="B121" s="1" t="s">
        <v>430</v>
      </c>
      <c r="C121" s="47" t="s">
        <v>419</v>
      </c>
      <c r="D121" s="78">
        <v>363503</v>
      </c>
    </row>
    <row r="122" spans="1:4">
      <c r="A122" s="1">
        <v>121</v>
      </c>
      <c r="B122" s="1" t="s">
        <v>430</v>
      </c>
      <c r="C122" s="47" t="s">
        <v>420</v>
      </c>
      <c r="D122" s="78">
        <v>363504</v>
      </c>
    </row>
    <row r="123" spans="1:4">
      <c r="A123" s="1">
        <v>122</v>
      </c>
      <c r="B123" s="1" t="s">
        <v>430</v>
      </c>
      <c r="C123" s="47" t="s">
        <v>421</v>
      </c>
      <c r="D123" s="78">
        <v>363505</v>
      </c>
    </row>
    <row r="124" spans="1:4">
      <c r="A124" s="1">
        <v>123</v>
      </c>
      <c r="B124" s="1" t="s">
        <v>430</v>
      </c>
      <c r="C124" s="47" t="s">
        <v>422</v>
      </c>
      <c r="D124" s="78">
        <v>363506</v>
      </c>
    </row>
    <row r="125" spans="1:4">
      <c r="A125" s="1">
        <v>124</v>
      </c>
      <c r="B125" s="1" t="s">
        <v>430</v>
      </c>
      <c r="C125" s="47" t="s">
        <v>423</v>
      </c>
      <c r="D125" s="78">
        <v>363507</v>
      </c>
    </row>
    <row r="126" spans="1:4">
      <c r="A126" s="1">
        <v>125</v>
      </c>
      <c r="B126" s="1" t="s">
        <v>430</v>
      </c>
      <c r="C126" s="47" t="s">
        <v>424</v>
      </c>
      <c r="D126" s="78">
        <v>363508</v>
      </c>
    </row>
    <row r="127" spans="1:4">
      <c r="A127" s="1">
        <v>126</v>
      </c>
      <c r="B127" s="1" t="s">
        <v>430</v>
      </c>
      <c r="C127" s="47" t="s">
        <v>425</v>
      </c>
      <c r="D127" s="78">
        <v>363509</v>
      </c>
    </row>
    <row r="128" spans="1:4">
      <c r="A128" s="1">
        <v>127</v>
      </c>
      <c r="B128" s="1" t="s">
        <v>430</v>
      </c>
      <c r="C128" s="47" t="s">
        <v>426</v>
      </c>
      <c r="D128" s="78">
        <v>363510</v>
      </c>
    </row>
    <row r="129" spans="1:4">
      <c r="A129" s="1">
        <v>128</v>
      </c>
      <c r="B129" s="1" t="s">
        <v>430</v>
      </c>
      <c r="C129" s="47" t="s">
        <v>427</v>
      </c>
      <c r="D129" s="78">
        <v>363511</v>
      </c>
    </row>
    <row r="130" spans="1:4">
      <c r="A130" s="1">
        <v>129</v>
      </c>
      <c r="B130" s="1" t="s">
        <v>429</v>
      </c>
      <c r="C130" s="3" t="s">
        <v>237</v>
      </c>
      <c r="D130" s="77">
        <v>360001</v>
      </c>
    </row>
    <row r="131" spans="1:4">
      <c r="A131" s="1">
        <v>130</v>
      </c>
      <c r="B131" s="1" t="s">
        <v>429</v>
      </c>
      <c r="C131" s="49" t="s">
        <v>128</v>
      </c>
      <c r="D131" s="77">
        <v>360002</v>
      </c>
    </row>
    <row r="132" spans="1:4">
      <c r="A132" s="1">
        <v>131</v>
      </c>
      <c r="B132" s="1" t="s">
        <v>429</v>
      </c>
      <c r="C132" s="49" t="s">
        <v>129</v>
      </c>
      <c r="D132" s="77">
        <v>360003</v>
      </c>
    </row>
    <row r="133" spans="1:4">
      <c r="A133" s="1">
        <v>132</v>
      </c>
      <c r="B133" s="1" t="s">
        <v>429</v>
      </c>
      <c r="C133" s="49" t="s">
        <v>131</v>
      </c>
      <c r="D133" s="77">
        <v>360007</v>
      </c>
    </row>
    <row r="134" spans="1:4">
      <c r="A134" s="1">
        <v>133</v>
      </c>
      <c r="B134" s="1" t="s">
        <v>429</v>
      </c>
      <c r="C134" s="49" t="s">
        <v>224</v>
      </c>
      <c r="D134" s="77">
        <v>360008</v>
      </c>
    </row>
    <row r="135" spans="1:4">
      <c r="A135" s="1">
        <v>134</v>
      </c>
      <c r="B135" s="1" t="s">
        <v>429</v>
      </c>
      <c r="C135" s="49" t="s">
        <v>238</v>
      </c>
      <c r="D135" s="77">
        <v>360009</v>
      </c>
    </row>
    <row r="136" spans="1:4">
      <c r="A136" s="1">
        <v>135</v>
      </c>
      <c r="B136" s="1" t="s">
        <v>429</v>
      </c>
      <c r="C136" s="49" t="s">
        <v>222</v>
      </c>
      <c r="D136" s="77">
        <v>360010</v>
      </c>
    </row>
    <row r="137" spans="1:4">
      <c r="A137" s="1">
        <v>136</v>
      </c>
      <c r="B137" s="1" t="s">
        <v>429</v>
      </c>
      <c r="C137" s="49" t="s">
        <v>226</v>
      </c>
      <c r="D137" s="77">
        <v>360011</v>
      </c>
    </row>
    <row r="138" spans="1:4">
      <c r="A138" s="1">
        <v>137</v>
      </c>
      <c r="B138" s="1" t="s">
        <v>429</v>
      </c>
      <c r="C138" s="49" t="s">
        <v>230</v>
      </c>
      <c r="D138" s="77">
        <v>360014</v>
      </c>
    </row>
    <row r="139" spans="1:4">
      <c r="A139" s="1">
        <v>138</v>
      </c>
      <c r="B139" s="1" t="s">
        <v>429</v>
      </c>
      <c r="C139" s="49" t="s">
        <v>134</v>
      </c>
      <c r="D139" s="77">
        <v>360019</v>
      </c>
    </row>
    <row r="140" spans="1:4">
      <c r="A140" s="1">
        <v>139</v>
      </c>
      <c r="B140" s="1" t="s">
        <v>429</v>
      </c>
      <c r="C140" s="49" t="s">
        <v>135</v>
      </c>
      <c r="D140" s="77">
        <v>360020</v>
      </c>
    </row>
    <row r="141" spans="1:4">
      <c r="A141" s="1">
        <v>140</v>
      </c>
      <c r="B141" s="1" t="s">
        <v>429</v>
      </c>
      <c r="C141" s="49" t="s">
        <v>136</v>
      </c>
      <c r="D141" s="77">
        <v>360021</v>
      </c>
    </row>
    <row r="142" spans="1:4">
      <c r="A142" s="1">
        <v>141</v>
      </c>
      <c r="B142" s="1" t="s">
        <v>429</v>
      </c>
      <c r="C142" s="49" t="s">
        <v>137</v>
      </c>
      <c r="D142" s="77">
        <v>360023</v>
      </c>
    </row>
    <row r="143" spans="1:4">
      <c r="A143" s="1">
        <v>142</v>
      </c>
      <c r="B143" s="1" t="s">
        <v>429</v>
      </c>
      <c r="C143" s="49" t="s">
        <v>138</v>
      </c>
      <c r="D143" s="77">
        <v>360024</v>
      </c>
    </row>
    <row r="144" spans="1:4">
      <c r="A144" s="1">
        <v>143</v>
      </c>
      <c r="B144" s="1" t="s">
        <v>429</v>
      </c>
      <c r="C144" s="49" t="s">
        <v>139</v>
      </c>
      <c r="D144" s="77">
        <v>360025</v>
      </c>
    </row>
    <row r="145" spans="1:4">
      <c r="A145" s="1">
        <v>144</v>
      </c>
      <c r="B145" s="1" t="s">
        <v>429</v>
      </c>
      <c r="C145" s="49" t="s">
        <v>140</v>
      </c>
      <c r="D145" s="77">
        <v>360026</v>
      </c>
    </row>
    <row r="146" spans="1:4">
      <c r="A146" s="1">
        <v>145</v>
      </c>
      <c r="B146" s="1" t="s">
        <v>429</v>
      </c>
      <c r="C146" s="49" t="s">
        <v>229</v>
      </c>
      <c r="D146" s="77">
        <v>360042</v>
      </c>
    </row>
    <row r="147" spans="1:4">
      <c r="A147" s="1">
        <v>146</v>
      </c>
      <c r="B147" s="1" t="s">
        <v>429</v>
      </c>
      <c r="C147" s="49" t="s">
        <v>146</v>
      </c>
      <c r="D147" s="77">
        <v>360049</v>
      </c>
    </row>
    <row r="148" spans="1:4">
      <c r="A148" s="1">
        <v>147</v>
      </c>
      <c r="B148" s="1" t="s">
        <v>429</v>
      </c>
      <c r="C148" s="49" t="s">
        <v>148</v>
      </c>
      <c r="D148" s="77">
        <v>360050</v>
      </c>
    </row>
    <row r="149" spans="1:4">
      <c r="A149" s="1">
        <v>148</v>
      </c>
      <c r="B149" s="1" t="s">
        <v>429</v>
      </c>
      <c r="C149" s="49" t="s">
        <v>150</v>
      </c>
      <c r="D149" s="77">
        <v>360051</v>
      </c>
    </row>
    <row r="150" spans="1:4">
      <c r="A150" s="1">
        <v>149</v>
      </c>
      <c r="B150" s="1" t="s">
        <v>429</v>
      </c>
      <c r="C150" s="49" t="s">
        <v>232</v>
      </c>
      <c r="D150" s="77">
        <v>360052</v>
      </c>
    </row>
    <row r="151" spans="1:4">
      <c r="A151" s="1">
        <v>150</v>
      </c>
      <c r="B151" s="1" t="s">
        <v>429</v>
      </c>
      <c r="C151" s="49" t="s">
        <v>225</v>
      </c>
      <c r="D151" s="77">
        <v>360054</v>
      </c>
    </row>
    <row r="152" spans="1:4">
      <c r="A152" s="1">
        <v>151</v>
      </c>
      <c r="B152" s="1" t="s">
        <v>429</v>
      </c>
      <c r="C152" s="49" t="s">
        <v>223</v>
      </c>
      <c r="D152" s="77">
        <v>360056</v>
      </c>
    </row>
    <row r="153" spans="1:4">
      <c r="A153" s="1">
        <v>152</v>
      </c>
      <c r="B153" s="1" t="s">
        <v>429</v>
      </c>
      <c r="C153" s="49" t="s">
        <v>231</v>
      </c>
      <c r="D153" s="77">
        <v>360058</v>
      </c>
    </row>
    <row r="154" spans="1:4">
      <c r="A154" s="1">
        <v>153</v>
      </c>
      <c r="B154" s="1" t="s">
        <v>429</v>
      </c>
      <c r="C154" s="49" t="s">
        <v>221</v>
      </c>
      <c r="D154" s="77">
        <v>360059</v>
      </c>
    </row>
    <row r="155" spans="1:4">
      <c r="A155" s="1">
        <v>154</v>
      </c>
      <c r="B155" s="1" t="s">
        <v>429</v>
      </c>
      <c r="C155" s="49" t="s">
        <v>234</v>
      </c>
      <c r="D155" s="77">
        <v>360060</v>
      </c>
    </row>
    <row r="156" spans="1:4">
      <c r="A156" s="1">
        <v>155</v>
      </c>
      <c r="B156" s="1" t="s">
        <v>429</v>
      </c>
      <c r="C156" s="49" t="s">
        <v>227</v>
      </c>
      <c r="D156" s="77">
        <v>360061</v>
      </c>
    </row>
    <row r="157" spans="1:4">
      <c r="A157" s="1">
        <v>156</v>
      </c>
      <c r="B157" s="1" t="s">
        <v>429</v>
      </c>
      <c r="C157" s="49" t="s">
        <v>239</v>
      </c>
      <c r="D157" s="77">
        <v>360062</v>
      </c>
    </row>
    <row r="158" spans="1:4">
      <c r="A158" s="1">
        <v>157</v>
      </c>
      <c r="B158" s="1" t="s">
        <v>429</v>
      </c>
      <c r="C158" s="49" t="s">
        <v>228</v>
      </c>
      <c r="D158" s="77">
        <v>360063</v>
      </c>
    </row>
    <row r="159" spans="1:4">
      <c r="A159" s="1">
        <v>158</v>
      </c>
      <c r="B159" s="1" t="s">
        <v>429</v>
      </c>
      <c r="C159" s="49" t="s">
        <v>233</v>
      </c>
      <c r="D159" s="77">
        <v>360064</v>
      </c>
    </row>
    <row r="160" spans="1:4">
      <c r="A160" s="1">
        <v>159</v>
      </c>
      <c r="C160" s="3" t="s">
        <v>434</v>
      </c>
    </row>
  </sheetData>
  <sheetProtection formatCells="0" formatColumns="0" formatRows="0" insertColumns="0" insertRows="0" insertHyperlinks="0" deleteColumns="0" deleteRows="0" sort="0" autoFilter="0" pivotTables="0"/>
  <phoneticPr fontId="2"/>
  <dataValidations count="1">
    <dataValidation type="textLength" imeMode="disabled" allowBlank="1" showInputMessage="1" showErrorMessage="1" sqref="F63">
      <formula1>6</formula1>
      <formula2>6</formula2>
    </dataValidation>
  </dataValidations>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8" workbookViewId="0">
      <selection activeCell="A2" sqref="A2:A35"/>
    </sheetView>
  </sheetViews>
  <sheetFormatPr defaultRowHeight="13.5"/>
  <cols>
    <col min="1" max="1" width="24.75" bestFit="1" customWidth="1"/>
    <col min="2" max="2" width="7.75" style="76" customWidth="1"/>
  </cols>
  <sheetData>
    <row r="1" spans="1:2">
      <c r="A1" t="s">
        <v>275</v>
      </c>
      <c r="B1" s="76" t="s">
        <v>274</v>
      </c>
    </row>
    <row r="2" spans="1:2">
      <c r="A2" t="s">
        <v>276</v>
      </c>
      <c r="B2" s="76">
        <v>1</v>
      </c>
    </row>
    <row r="3" spans="1:2">
      <c r="A3" t="s">
        <v>277</v>
      </c>
      <c r="B3" s="76">
        <v>2</v>
      </c>
    </row>
    <row r="4" spans="1:2">
      <c r="A4" t="s">
        <v>278</v>
      </c>
      <c r="B4" s="76">
        <v>3</v>
      </c>
    </row>
    <row r="5" spans="1:2">
      <c r="A5" t="s">
        <v>279</v>
      </c>
      <c r="B5" s="76">
        <v>5</v>
      </c>
    </row>
    <row r="6" spans="1:2">
      <c r="A6" t="s">
        <v>273</v>
      </c>
      <c r="B6" s="76">
        <v>6</v>
      </c>
    </row>
    <row r="7" spans="1:2">
      <c r="A7" t="s">
        <v>280</v>
      </c>
      <c r="B7" s="76">
        <v>8</v>
      </c>
    </row>
    <row r="8" spans="1:2">
      <c r="A8" t="s">
        <v>281</v>
      </c>
      <c r="B8" s="76">
        <v>10</v>
      </c>
    </row>
    <row r="9" spans="1:2">
      <c r="A9" t="s">
        <v>282</v>
      </c>
      <c r="B9" s="76">
        <v>11</v>
      </c>
    </row>
    <row r="10" spans="1:2">
      <c r="A10" t="s">
        <v>283</v>
      </c>
      <c r="B10" s="76">
        <v>32</v>
      </c>
    </row>
    <row r="11" spans="1:2">
      <c r="A11" t="s">
        <v>284</v>
      </c>
      <c r="B11" s="76">
        <v>34</v>
      </c>
    </row>
    <row r="12" spans="1:2">
      <c r="A12" t="s">
        <v>285</v>
      </c>
      <c r="B12" s="76">
        <v>37</v>
      </c>
    </row>
    <row r="13" spans="1:2">
      <c r="A13" t="s">
        <v>286</v>
      </c>
      <c r="B13" s="76">
        <v>42</v>
      </c>
    </row>
    <row r="14" spans="1:2">
      <c r="A14" t="s">
        <v>287</v>
      </c>
      <c r="B14" s="76">
        <v>44</v>
      </c>
    </row>
    <row r="15" spans="1:2">
      <c r="A15" t="s">
        <v>288</v>
      </c>
      <c r="B15" s="76">
        <v>46</v>
      </c>
    </row>
    <row r="16" spans="1:2">
      <c r="A16" t="s">
        <v>289</v>
      </c>
      <c r="B16" s="76">
        <v>54</v>
      </c>
    </row>
    <row r="17" spans="1:2">
      <c r="A17" t="s">
        <v>290</v>
      </c>
      <c r="B17" s="76">
        <v>61</v>
      </c>
    </row>
    <row r="18" spans="1:2">
      <c r="A18" t="s">
        <v>291</v>
      </c>
      <c r="B18" s="76">
        <v>71</v>
      </c>
    </row>
    <row r="19" spans="1:2">
      <c r="A19" t="s">
        <v>292</v>
      </c>
      <c r="B19" s="76">
        <v>72</v>
      </c>
    </row>
    <row r="20" spans="1:2">
      <c r="A20" t="s">
        <v>293</v>
      </c>
      <c r="B20" s="76">
        <v>73</v>
      </c>
    </row>
    <row r="21" spans="1:2">
      <c r="A21" t="s">
        <v>294</v>
      </c>
      <c r="B21" s="76">
        <v>74</v>
      </c>
    </row>
    <row r="22" spans="1:2">
      <c r="A22" t="s">
        <v>295</v>
      </c>
      <c r="B22" s="76">
        <v>81</v>
      </c>
    </row>
    <row r="23" spans="1:2">
      <c r="A23" t="s">
        <v>435</v>
      </c>
      <c r="B23" s="76">
        <v>82</v>
      </c>
    </row>
    <row r="24" spans="1:2">
      <c r="A24" t="s">
        <v>436</v>
      </c>
      <c r="B24" s="76">
        <v>83</v>
      </c>
    </row>
    <row r="25" spans="1:2">
      <c r="A25" t="s">
        <v>296</v>
      </c>
      <c r="B25" s="76">
        <v>84</v>
      </c>
    </row>
    <row r="26" spans="1:2">
      <c r="A26" t="s">
        <v>297</v>
      </c>
      <c r="B26" s="76">
        <v>85</v>
      </c>
    </row>
    <row r="27" spans="1:2">
      <c r="A27" t="s">
        <v>298</v>
      </c>
      <c r="B27" s="76">
        <v>86</v>
      </c>
    </row>
    <row r="28" spans="1:2">
      <c r="A28" t="s">
        <v>437</v>
      </c>
      <c r="B28" s="76">
        <v>87</v>
      </c>
    </row>
    <row r="29" spans="1:2">
      <c r="A29" t="s">
        <v>299</v>
      </c>
      <c r="B29" s="76">
        <v>88</v>
      </c>
    </row>
    <row r="30" spans="1:2">
      <c r="A30" t="s">
        <v>300</v>
      </c>
      <c r="B30" s="76">
        <v>89</v>
      </c>
    </row>
    <row r="31" spans="1:2">
      <c r="A31" t="s">
        <v>438</v>
      </c>
      <c r="B31" s="76">
        <v>91</v>
      </c>
    </row>
    <row r="32" spans="1:2">
      <c r="A32" t="s">
        <v>301</v>
      </c>
      <c r="B32" s="76">
        <v>92</v>
      </c>
    </row>
    <row r="33" spans="1:2">
      <c r="A33" t="s">
        <v>302</v>
      </c>
      <c r="B33" s="76">
        <v>93</v>
      </c>
    </row>
    <row r="34" spans="1:2">
      <c r="A34" t="s">
        <v>303</v>
      </c>
      <c r="B34" s="76">
        <v>94</v>
      </c>
    </row>
    <row r="35" spans="1:2">
      <c r="A35" t="s">
        <v>304</v>
      </c>
      <c r="B35" s="76">
        <v>601</v>
      </c>
    </row>
  </sheetData>
  <phoneticPr fontId="2"/>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記入上の注意</vt:lpstr>
      <vt:lpstr>総括申込表</vt:lpstr>
      <vt:lpstr>男子個人種目</vt:lpstr>
      <vt:lpstr>女子個人種目</vt:lpstr>
      <vt:lpstr>リレー</vt:lpstr>
      <vt:lpstr>競技日程</vt:lpstr>
      <vt:lpstr>所属コード</vt:lpstr>
      <vt:lpstr>種目コード</vt:lpstr>
      <vt:lpstr>リレー!Print_Area</vt:lpstr>
      <vt:lpstr>女子個人種目!Print_Area</vt:lpstr>
      <vt:lpstr>男子個人種目!Print_Area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澄川　幸助</dc:creator>
  <cp:lastModifiedBy>TRK</cp:lastModifiedBy>
  <cp:lastPrinted>2017-06-22T00:43:03Z</cp:lastPrinted>
  <dcterms:created xsi:type="dcterms:W3CDTF">2009-04-26T12:56:41Z</dcterms:created>
  <dcterms:modified xsi:type="dcterms:W3CDTF">2017-06-28T02:00:17Z</dcterms:modified>
</cp:coreProperties>
</file>